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ocuments\Excel Dokument\Excel Dokument\Obrasci za izvješća 2023. godine\"/>
    </mc:Choice>
  </mc:AlternateContent>
  <xr:revisionPtr revIDLastSave="0" documentId="13_ncr:1_{C63F5E32-A3F3-41EE-9B07-1965EA3EE173}"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G302" i="9"/>
  <c r="F302" i="9"/>
  <c r="H301" i="9"/>
  <c r="G301" i="9"/>
  <c r="F301" i="9"/>
  <c r="E301" i="9"/>
  <c r="B301" i="9" s="1"/>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E281" i="9" s="1"/>
  <c r="B281" i="9" s="1"/>
  <c r="G281" i="9"/>
  <c r="F281" i="9"/>
  <c r="F280" i="9"/>
  <c r="F279" i="9"/>
  <c r="F278" i="9"/>
  <c r="F277" i="9"/>
  <c r="F276" i="9"/>
  <c r="L275" i="9"/>
  <c r="F275" i="9" s="1"/>
  <c r="H275" i="9"/>
  <c r="F274" i="9"/>
  <c r="I273" i="9"/>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E226" i="9"/>
  <c r="M225" i="9"/>
  <c r="L225" i="9"/>
  <c r="F225" i="9"/>
  <c r="E225" i="9"/>
  <c r="B225" i="9"/>
  <c r="M224" i="9"/>
  <c r="L224" i="9"/>
  <c r="F224" i="9" s="1"/>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s="1"/>
  <c r="B217" i="9" s="1"/>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G146" i="9"/>
  <c r="F146" i="9"/>
  <c r="B146" i="9"/>
  <c r="H145" i="9"/>
  <c r="E145" i="9" s="1"/>
  <c r="B145" i="9" s="1"/>
  <c r="G145" i="9"/>
  <c r="F145" i="9"/>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H32" i="9"/>
  <c r="G32" i="9"/>
  <c r="F32" i="9"/>
  <c r="H31" i="9"/>
  <c r="E31" i="9" s="1"/>
  <c r="B31" i="9" s="1"/>
  <c r="G31" i="9"/>
  <c r="F31" i="9"/>
  <c r="H30" i="9"/>
  <c r="E30" i="9" s="1"/>
  <c r="B30" i="9" s="1"/>
  <c r="G30" i="9"/>
  <c r="F30" i="9"/>
  <c r="H29" i="9"/>
  <c r="G29" i="9"/>
  <c r="F29" i="9"/>
  <c r="E29" i="9"/>
  <c r="B29" i="9" s="1"/>
  <c r="H28" i="9"/>
  <c r="E28" i="9" s="1"/>
  <c r="B28" i="9" s="1"/>
  <c r="G28" i="9"/>
  <c r="F28" i="9"/>
  <c r="H27" i="9"/>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9" i="8"/>
  <c r="D44" i="8"/>
  <c r="D43" i="8"/>
  <c r="D36" i="8"/>
  <c r="D26" i="8"/>
  <c r="D24" i="8" s="1"/>
  <c r="C1499" i="1" s="1"/>
  <c r="G1499"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D118" i="6"/>
  <c r="F117" i="6"/>
  <c r="F116" i="6"/>
  <c r="E115" i="6"/>
  <c r="D115" i="6"/>
  <c r="D114" i="6" s="1"/>
  <c r="F113" i="6"/>
  <c r="F112" i="6"/>
  <c r="F111" i="6"/>
  <c r="F110" i="6"/>
  <c r="F109" i="6"/>
  <c r="F108" i="6"/>
  <c r="E107" i="6"/>
  <c r="D107" i="6"/>
  <c r="F107" i="6" s="1"/>
  <c r="F106" i="6"/>
  <c r="F105" i="6"/>
  <c r="F104" i="6"/>
  <c r="F103" i="6"/>
  <c r="F102" i="6"/>
  <c r="F101" i="6"/>
  <c r="F100" i="6"/>
  <c r="E99" i="6"/>
  <c r="D99" i="6"/>
  <c r="D89" i="6" s="1"/>
  <c r="F8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1223" i="1" s="1"/>
  <c r="D246" i="5"/>
  <c r="D245" i="5" s="1"/>
  <c r="F245" i="5" s="1"/>
  <c r="E245" i="5"/>
  <c r="D1222" i="1" s="1"/>
  <c r="F244" i="5"/>
  <c r="F243" i="5"/>
  <c r="E242" i="5"/>
  <c r="D242" i="5"/>
  <c r="F242" i="5" s="1"/>
  <c r="F241" i="5"/>
  <c r="F240" i="5"/>
  <c r="E239" i="5"/>
  <c r="E238" i="5" s="1"/>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E309" i="9" s="1"/>
  <c r="B309" i="9" s="1"/>
  <c r="F189" i="5"/>
  <c r="F188" i="5"/>
  <c r="F187" i="5"/>
  <c r="F186" i="5"/>
  <c r="F185" i="5"/>
  <c r="F184" i="5"/>
  <c r="F183" i="5"/>
  <c r="F182" i="5"/>
  <c r="F181" i="5"/>
  <c r="E180" i="5"/>
  <c r="D180" i="5"/>
  <c r="D177"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1057" i="1" s="1"/>
  <c r="D79" i="5"/>
  <c r="D78" i="5" s="1"/>
  <c r="E78" i="5"/>
  <c r="D1056" i="1" s="1"/>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D421" i="4"/>
  <c r="D420" i="4" s="1"/>
  <c r="E418" i="4"/>
  <c r="D418" i="4"/>
  <c r="E417" i="4"/>
  <c r="D417" i="4"/>
  <c r="E416" i="4"/>
  <c r="E643" i="4" s="1"/>
  <c r="D637" i="1"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D363" i="4" s="1"/>
  <c r="E363" i="4"/>
  <c r="D358" i="1" s="1"/>
  <c r="F362" i="4"/>
  <c r="F361" i="4"/>
  <c r="F360" i="4"/>
  <c r="F359" i="4"/>
  <c r="F358" i="4"/>
  <c r="F357" i="4"/>
  <c r="E356" i="4"/>
  <c r="D356" i="4"/>
  <c r="F356" i="4" s="1"/>
  <c r="F355" i="4"/>
  <c r="F354" i="4"/>
  <c r="F353" i="4"/>
  <c r="E352" i="4"/>
  <c r="D352" i="4"/>
  <c r="D351" i="4" s="1"/>
  <c r="E351" i="4"/>
  <c r="E350" i="4" s="1"/>
  <c r="D345" i="1"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D163" i="4" s="1"/>
  <c r="C159" i="1" s="1"/>
  <c r="F168" i="4"/>
  <c r="F167" i="4"/>
  <c r="F166" i="4"/>
  <c r="F165" i="4"/>
  <c r="E164" i="4"/>
  <c r="D164" i="4"/>
  <c r="F162" i="4"/>
  <c r="F161" i="4"/>
  <c r="F160" i="4"/>
  <c r="E159" i="4"/>
  <c r="E152" i="4" s="1"/>
  <c r="D148" i="1"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H24" i="3"/>
  <c r="G24" i="3"/>
  <c r="B24" i="3"/>
  <c r="H23"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G1578" i="1"/>
  <c r="C1578" i="1"/>
  <c r="H1578" i="1" s="1"/>
  <c r="H1577" i="1"/>
  <c r="C1577" i="1"/>
  <c r="G1577" i="1" s="1"/>
  <c r="C1576" i="1"/>
  <c r="H1576" i="1" s="1"/>
  <c r="H1575" i="1"/>
  <c r="C1575" i="1"/>
  <c r="G1575" i="1" s="1"/>
  <c r="G1574" i="1"/>
  <c r="C1574" i="1"/>
  <c r="H1574" i="1" s="1"/>
  <c r="H1573" i="1"/>
  <c r="C1573" i="1"/>
  <c r="G1573" i="1" s="1"/>
  <c r="G1572" i="1"/>
  <c r="C1572" i="1"/>
  <c r="H1572" i="1" s="1"/>
  <c r="H1571" i="1"/>
  <c r="C1571" i="1"/>
  <c r="G1571" i="1" s="1"/>
  <c r="G1570" i="1"/>
  <c r="C1570" i="1"/>
  <c r="H1570" i="1" s="1"/>
  <c r="H1569" i="1"/>
  <c r="C1569" i="1"/>
  <c r="G1569" i="1" s="1"/>
  <c r="G1568" i="1"/>
  <c r="C1568" i="1"/>
  <c r="H1568" i="1" s="1"/>
  <c r="H1567" i="1"/>
  <c r="C1567" i="1"/>
  <c r="G1567" i="1" s="1"/>
  <c r="G1566" i="1"/>
  <c r="C1566" i="1"/>
  <c r="H1566" i="1" s="1"/>
  <c r="C1565" i="1"/>
  <c r="G1565" i="1" s="1"/>
  <c r="G1564" i="1"/>
  <c r="C1564" i="1"/>
  <c r="H1564" i="1" s="1"/>
  <c r="H1563" i="1"/>
  <c r="C1563" i="1"/>
  <c r="G1563" i="1" s="1"/>
  <c r="G1562" i="1"/>
  <c r="C1562" i="1"/>
  <c r="H1562" i="1" s="1"/>
  <c r="H1561" i="1"/>
  <c r="C1561" i="1"/>
  <c r="G1561" i="1" s="1"/>
  <c r="G1560" i="1"/>
  <c r="C1560" i="1"/>
  <c r="H1560" i="1" s="1"/>
  <c r="H1559" i="1"/>
  <c r="C1559" i="1"/>
  <c r="G1559" i="1" s="1"/>
  <c r="G1558" i="1"/>
  <c r="C1558" i="1"/>
  <c r="H1558" i="1" s="1"/>
  <c r="H1557" i="1"/>
  <c r="C1557" i="1"/>
  <c r="G1557" i="1" s="1"/>
  <c r="G1556" i="1"/>
  <c r="C1556" i="1"/>
  <c r="H1556" i="1" s="1"/>
  <c r="H1555" i="1"/>
  <c r="C1555" i="1"/>
  <c r="G1555" i="1" s="1"/>
  <c r="G1554" i="1"/>
  <c r="C1554" i="1"/>
  <c r="H1554" i="1" s="1"/>
  <c r="H1553" i="1"/>
  <c r="C1553" i="1"/>
  <c r="G1553" i="1" s="1"/>
  <c r="G1552" i="1"/>
  <c r="C1552" i="1"/>
  <c r="H1552" i="1" s="1"/>
  <c r="H1551" i="1"/>
  <c r="C1551" i="1"/>
  <c r="G1551" i="1" s="1"/>
  <c r="G1550" i="1"/>
  <c r="C1550" i="1"/>
  <c r="H1550" i="1" s="1"/>
  <c r="H1549" i="1"/>
  <c r="C1549" i="1"/>
  <c r="G1549" i="1" s="1"/>
  <c r="G1548" i="1"/>
  <c r="C1548" i="1"/>
  <c r="H1548" i="1" s="1"/>
  <c r="H1547" i="1"/>
  <c r="C1547" i="1"/>
  <c r="G1547" i="1" s="1"/>
  <c r="G1546" i="1"/>
  <c r="C1546" i="1"/>
  <c r="H1546" i="1" s="1"/>
  <c r="H1545" i="1"/>
  <c r="C1545" i="1"/>
  <c r="G1545" i="1" s="1"/>
  <c r="G1544" i="1"/>
  <c r="C1544" i="1"/>
  <c r="H1544" i="1" s="1"/>
  <c r="C1543" i="1"/>
  <c r="G1543" i="1" s="1"/>
  <c r="G1542" i="1"/>
  <c r="C1542" i="1"/>
  <c r="H1542" i="1" s="1"/>
  <c r="C1541" i="1"/>
  <c r="G1541" i="1" s="1"/>
  <c r="G1540" i="1"/>
  <c r="C1540" i="1"/>
  <c r="H1540" i="1" s="1"/>
  <c r="C1539" i="1"/>
  <c r="G1539" i="1" s="1"/>
  <c r="G1538" i="1"/>
  <c r="C1538" i="1"/>
  <c r="H1538" i="1" s="1"/>
  <c r="C1537" i="1"/>
  <c r="G1537" i="1" s="1"/>
  <c r="C1536" i="1"/>
  <c r="H1536" i="1" s="1"/>
  <c r="C1535" i="1"/>
  <c r="G1535" i="1" s="1"/>
  <c r="G1534" i="1"/>
  <c r="C1534" i="1"/>
  <c r="H1534" i="1" s="1"/>
  <c r="C1533" i="1"/>
  <c r="G1533" i="1" s="1"/>
  <c r="G1532" i="1"/>
  <c r="C1532" i="1"/>
  <c r="H1532" i="1" s="1"/>
  <c r="C1531" i="1"/>
  <c r="G1531" i="1" s="1"/>
  <c r="C1530" i="1"/>
  <c r="H1530" i="1" s="1"/>
  <c r="C1529" i="1"/>
  <c r="G1529" i="1" s="1"/>
  <c r="G1528" i="1"/>
  <c r="C1528" i="1"/>
  <c r="H1528" i="1" s="1"/>
  <c r="C1527" i="1"/>
  <c r="G1527" i="1" s="1"/>
  <c r="G1526" i="1"/>
  <c r="C1526" i="1"/>
  <c r="H1526" i="1" s="1"/>
  <c r="C1525" i="1"/>
  <c r="G1525" i="1" s="1"/>
  <c r="C1524" i="1"/>
  <c r="H1524" i="1" s="1"/>
  <c r="C1523" i="1"/>
  <c r="G1523" i="1" s="1"/>
  <c r="G1522" i="1"/>
  <c r="C1522" i="1"/>
  <c r="H1522" i="1" s="1"/>
  <c r="C1521" i="1"/>
  <c r="G1521" i="1" s="1"/>
  <c r="C1520" i="1"/>
  <c r="H1520" i="1" s="1"/>
  <c r="C1519" i="1"/>
  <c r="G1519" i="1" s="1"/>
  <c r="C1518" i="1"/>
  <c r="H1518" i="1" s="1"/>
  <c r="G1516" i="1"/>
  <c r="C1516" i="1"/>
  <c r="H1516" i="1" s="1"/>
  <c r="C1515" i="1"/>
  <c r="G1515" i="1" s="1"/>
  <c r="G1514" i="1"/>
  <c r="C1514" i="1"/>
  <c r="H1514" i="1" s="1"/>
  <c r="C1513" i="1"/>
  <c r="G1513" i="1" s="1"/>
  <c r="G1512" i="1"/>
  <c r="C1512" i="1"/>
  <c r="H1512" i="1" s="1"/>
  <c r="C1511" i="1"/>
  <c r="G1511" i="1" s="1"/>
  <c r="G1510" i="1"/>
  <c r="C1510" i="1"/>
  <c r="H1510" i="1" s="1"/>
  <c r="C1509" i="1"/>
  <c r="G1509" i="1" s="1"/>
  <c r="G1508" i="1"/>
  <c r="C1508" i="1"/>
  <c r="H1508" i="1" s="1"/>
  <c r="C1507" i="1"/>
  <c r="G1507" i="1" s="1"/>
  <c r="G1506" i="1"/>
  <c r="C1506" i="1"/>
  <c r="H1506" i="1" s="1"/>
  <c r="C1505" i="1"/>
  <c r="G1505" i="1" s="1"/>
  <c r="C1504" i="1"/>
  <c r="H1504" i="1" s="1"/>
  <c r="C1503" i="1"/>
  <c r="G1503" i="1" s="1"/>
  <c r="C1502" i="1"/>
  <c r="H1502" i="1" s="1"/>
  <c r="C1501" i="1"/>
  <c r="G1501" i="1" s="1"/>
  <c r="C1500" i="1"/>
  <c r="H1500" i="1" s="1"/>
  <c r="G1498" i="1"/>
  <c r="C1498" i="1"/>
  <c r="H1498" i="1" s="1"/>
  <c r="C1497" i="1"/>
  <c r="G1497" i="1" s="1"/>
  <c r="G1496" i="1"/>
  <c r="C1496" i="1"/>
  <c r="H1496" i="1" s="1"/>
  <c r="C1495" i="1"/>
  <c r="G1495" i="1" s="1"/>
  <c r="G1494" i="1"/>
  <c r="C1494" i="1"/>
  <c r="H1494" i="1" s="1"/>
  <c r="C1493" i="1"/>
  <c r="G1493" i="1" s="1"/>
  <c r="C1492" i="1"/>
  <c r="H1492" i="1" s="1"/>
  <c r="C1491" i="1"/>
  <c r="G1491" i="1" s="1"/>
  <c r="G1490" i="1"/>
  <c r="C1490" i="1"/>
  <c r="H1490" i="1" s="1"/>
  <c r="C1489" i="1"/>
  <c r="G1489" i="1" s="1"/>
  <c r="G1488" i="1"/>
  <c r="C1488" i="1"/>
  <c r="H1488" i="1" s="1"/>
  <c r="C1487" i="1"/>
  <c r="G1487" i="1" s="1"/>
  <c r="C1486" i="1"/>
  <c r="H1486" i="1" s="1"/>
  <c r="C1485" i="1"/>
  <c r="G1485" i="1" s="1"/>
  <c r="G1484" i="1"/>
  <c r="C1484" i="1"/>
  <c r="H1484" i="1" s="1"/>
  <c r="C1483" i="1"/>
  <c r="G1483" i="1" s="1"/>
  <c r="C1482" i="1"/>
  <c r="H1482" i="1" s="1"/>
  <c r="C1481" i="1"/>
  <c r="G1481" i="1" s="1"/>
  <c r="G1480" i="1"/>
  <c r="C1480" i="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D1474" i="1"/>
  <c r="J1474" i="1" s="1"/>
  <c r="C1474" i="1"/>
  <c r="D1473" i="1"/>
  <c r="J1473" i="1" s="1"/>
  <c r="C1473" i="1"/>
  <c r="D1472" i="1"/>
  <c r="J1472" i="1" s="1"/>
  <c r="C1472" i="1"/>
  <c r="D1471" i="1"/>
  <c r="J1471" i="1" s="1"/>
  <c r="C1471" i="1"/>
  <c r="H1470" i="1"/>
  <c r="D1470" i="1"/>
  <c r="C1470" i="1"/>
  <c r="G1470" i="1" s="1"/>
  <c r="D1469" i="1"/>
  <c r="H1469" i="1" s="1"/>
  <c r="C1469" i="1"/>
  <c r="D1468" i="1"/>
  <c r="J1468" i="1" s="1"/>
  <c r="C1468" i="1"/>
  <c r="D1467" i="1"/>
  <c r="C1467" i="1"/>
  <c r="D1466" i="1"/>
  <c r="J1466" i="1" s="1"/>
  <c r="C1466" i="1"/>
  <c r="D1465" i="1"/>
  <c r="J1465" i="1" s="1"/>
  <c r="C1465" i="1"/>
  <c r="D1464" i="1"/>
  <c r="J1464" i="1" s="1"/>
  <c r="C1464" i="1"/>
  <c r="D1463" i="1"/>
  <c r="J1463" i="1" s="1"/>
  <c r="C1463" i="1"/>
  <c r="D1462" i="1"/>
  <c r="J1462" i="1" s="1"/>
  <c r="C1462"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H1457" i="1"/>
  <c r="D1457" i="1"/>
  <c r="J1457" i="1" s="1"/>
  <c r="C1457" i="1"/>
  <c r="G1457" i="1" s="1"/>
  <c r="I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C1436" i="1"/>
  <c r="G1436"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D1414" i="1"/>
  <c r="H1414" i="1" s="1"/>
  <c r="C1414" i="1"/>
  <c r="D1413" i="1"/>
  <c r="H1413" i="1" s="1"/>
  <c r="C1413" i="1"/>
  <c r="G1413" i="1" s="1"/>
  <c r="D1412" i="1"/>
  <c r="H1412" i="1" s="1"/>
  <c r="C1412" i="1"/>
  <c r="D1411" i="1"/>
  <c r="H1411" i="1" s="1"/>
  <c r="C1411" i="1"/>
  <c r="G1411" i="1" s="1"/>
  <c r="D1410" i="1"/>
  <c r="H1410" i="1" s="1"/>
  <c r="C1410" i="1"/>
  <c r="G1410" i="1" s="1"/>
  <c r="D1409" i="1"/>
  <c r="H1409" i="1" s="1"/>
  <c r="C1409" i="1"/>
  <c r="G1409" i="1" s="1"/>
  <c r="D1408" i="1"/>
  <c r="H1408" i="1" s="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D1278" i="1"/>
  <c r="H1278" i="1" s="1"/>
  <c r="C1278" i="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D1266" i="1"/>
  <c r="H1266" i="1" s="1"/>
  <c r="C1266" i="1"/>
  <c r="D1265" i="1"/>
  <c r="H1265" i="1" s="1"/>
  <c r="C1265" i="1"/>
  <c r="D1264" i="1"/>
  <c r="C1264" i="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D1240" i="1"/>
  <c r="C1240" i="1"/>
  <c r="G1240" i="1" s="1"/>
  <c r="D1239" i="1"/>
  <c r="H1239" i="1" s="1"/>
  <c r="C1239" i="1"/>
  <c r="H1238" i="1"/>
  <c r="D1238" i="1"/>
  <c r="C1238" i="1"/>
  <c r="G1238" i="1" s="1"/>
  <c r="D1237" i="1"/>
  <c r="H1237" i="1" s="1"/>
  <c r="C1237" i="1"/>
  <c r="H1236" i="1"/>
  <c r="D1236" i="1"/>
  <c r="C1236" i="1"/>
  <c r="G1236" i="1" s="1"/>
  <c r="D1235" i="1"/>
  <c r="H1235" i="1" s="1"/>
  <c r="C1235" i="1"/>
  <c r="D1234" i="1"/>
  <c r="H1234" i="1" s="1"/>
  <c r="C1234" i="1"/>
  <c r="D1233" i="1"/>
  <c r="H1233" i="1" s="1"/>
  <c r="C1233" i="1"/>
  <c r="H1232" i="1"/>
  <c r="D1232" i="1"/>
  <c r="C1232" i="1"/>
  <c r="G1232" i="1" s="1"/>
  <c r="D1231" i="1"/>
  <c r="H1231" i="1" s="1"/>
  <c r="C1231" i="1"/>
  <c r="D1230" i="1"/>
  <c r="H1230" i="1" s="1"/>
  <c r="C1230" i="1"/>
  <c r="G1230" i="1" s="1"/>
  <c r="D1229" i="1"/>
  <c r="H1229" i="1" s="1"/>
  <c r="C1229" i="1"/>
  <c r="H1228" i="1"/>
  <c r="D1228" i="1"/>
  <c r="C1228" i="1"/>
  <c r="G1228" i="1" s="1"/>
  <c r="D1227" i="1"/>
  <c r="H1227" i="1" s="1"/>
  <c r="C1227" i="1"/>
  <c r="D1226" i="1"/>
  <c r="H1226" i="1" s="1"/>
  <c r="C1226" i="1"/>
  <c r="G1226" i="1" s="1"/>
  <c r="D1225" i="1"/>
  <c r="H1225" i="1" s="1"/>
  <c r="C1225" i="1"/>
  <c r="D1224" i="1"/>
  <c r="C1224" i="1"/>
  <c r="C1223" i="1"/>
  <c r="C1222" i="1"/>
  <c r="D1221" i="1"/>
  <c r="H1221" i="1" s="1"/>
  <c r="C1221" i="1"/>
  <c r="H1220" i="1"/>
  <c r="D1220" i="1"/>
  <c r="C1220" i="1"/>
  <c r="G1220" i="1" s="1"/>
  <c r="D1219" i="1"/>
  <c r="H1219" i="1" s="1"/>
  <c r="C1219" i="1"/>
  <c r="H1218" i="1"/>
  <c r="D1218" i="1"/>
  <c r="C1218" i="1"/>
  <c r="G1218" i="1" s="1"/>
  <c r="D1217" i="1"/>
  <c r="H1217" i="1" s="1"/>
  <c r="C1217" i="1"/>
  <c r="D1216" i="1"/>
  <c r="H1216" i="1" s="1"/>
  <c r="C1216" i="1"/>
  <c r="D1215" i="1"/>
  <c r="H1215" i="1" s="1"/>
  <c r="C1215" i="1"/>
  <c r="C1214" i="1"/>
  <c r="D1213" i="1"/>
  <c r="H1213" i="1" s="1"/>
  <c r="C1213" i="1"/>
  <c r="H1212" i="1"/>
  <c r="D1212" i="1"/>
  <c r="C1212" i="1"/>
  <c r="G1212" i="1" s="1"/>
  <c r="D1211" i="1"/>
  <c r="H1211" i="1" s="1"/>
  <c r="C1211" i="1"/>
  <c r="H1210" i="1"/>
  <c r="D1210" i="1"/>
  <c r="C1210" i="1"/>
  <c r="G1210" i="1" s="1"/>
  <c r="D1209" i="1"/>
  <c r="H1209" i="1" s="1"/>
  <c r="C1209" i="1"/>
  <c r="D1208" i="1"/>
  <c r="C1208" i="1"/>
  <c r="G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D1165" i="1"/>
  <c r="C1165" i="1"/>
  <c r="D1164" i="1"/>
  <c r="C1164" i="1"/>
  <c r="H1164" i="1" s="1"/>
  <c r="D1163" i="1"/>
  <c r="C1163" i="1"/>
  <c r="H1163" i="1" s="1"/>
  <c r="D1162" i="1"/>
  <c r="C1162" i="1"/>
  <c r="H1162" i="1" s="1"/>
  <c r="D1161" i="1"/>
  <c r="C1161" i="1"/>
  <c r="H1161" i="1" s="1"/>
  <c r="D1160" i="1"/>
  <c r="C1160" i="1"/>
  <c r="D1159" i="1"/>
  <c r="C1159" i="1"/>
  <c r="H1159" i="1" s="1"/>
  <c r="D1158" i="1"/>
  <c r="C1158" i="1"/>
  <c r="H1158" i="1" s="1"/>
  <c r="D1157" i="1"/>
  <c r="C1157" i="1"/>
  <c r="D1156" i="1"/>
  <c r="C1156" i="1"/>
  <c r="D1155" i="1"/>
  <c r="C1155" i="1"/>
  <c r="D1154" i="1"/>
  <c r="C1154" i="1"/>
  <c r="D1151" i="1"/>
  <c r="C1151" i="1"/>
  <c r="D1150" i="1"/>
  <c r="C1150" i="1"/>
  <c r="H1150" i="1" s="1"/>
  <c r="D1149" i="1"/>
  <c r="C1149" i="1"/>
  <c r="H1149" i="1" s="1"/>
  <c r="D1148" i="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D1062" i="1"/>
  <c r="C1062" i="1"/>
  <c r="D1061" i="1"/>
  <c r="C1061" i="1"/>
  <c r="H1061" i="1" s="1"/>
  <c r="D1060" i="1"/>
  <c r="C1060" i="1"/>
  <c r="D1059" i="1"/>
  <c r="C1059" i="1"/>
  <c r="H1059" i="1" s="1"/>
  <c r="D1058" i="1"/>
  <c r="C1058" i="1"/>
  <c r="C1057" i="1"/>
  <c r="C1056" i="1"/>
  <c r="D1055" i="1"/>
  <c r="C1055" i="1"/>
  <c r="H1055" i="1" s="1"/>
  <c r="D1054" i="1"/>
  <c r="C1054" i="1"/>
  <c r="H1054" i="1" s="1"/>
  <c r="D1053" i="1"/>
  <c r="C1053" i="1"/>
  <c r="H1053" i="1" s="1"/>
  <c r="D1052" i="1"/>
  <c r="C1052" i="1"/>
  <c r="H1052" i="1" s="1"/>
  <c r="D1051" i="1"/>
  <c r="C1051" i="1"/>
  <c r="H1051" i="1" s="1"/>
  <c r="D1050" i="1"/>
  <c r="C1050" i="1"/>
  <c r="D1049" i="1"/>
  <c r="C1049" i="1"/>
  <c r="H1049" i="1" s="1"/>
  <c r="D1048" i="1"/>
  <c r="C1048" i="1"/>
  <c r="D1047"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D1034" i="1"/>
  <c r="C1034" i="1"/>
  <c r="D1033" i="1"/>
  <c r="C1033" i="1"/>
  <c r="H1033" i="1" s="1"/>
  <c r="D1032" i="1"/>
  <c r="C1032" i="1"/>
  <c r="H1032" i="1" s="1"/>
  <c r="D1031" i="1"/>
  <c r="C1031" i="1"/>
  <c r="H1031" i="1" s="1"/>
  <c r="D1030" i="1"/>
  <c r="C1030" i="1"/>
  <c r="H1030" i="1" s="1"/>
  <c r="D1029" i="1"/>
  <c r="C1029" i="1"/>
  <c r="H1029" i="1" s="1"/>
  <c r="D1028" i="1"/>
  <c r="C1028" i="1"/>
  <c r="D1027" i="1"/>
  <c r="C1027" i="1"/>
  <c r="H1027" i="1" s="1"/>
  <c r="D1026" i="1"/>
  <c r="C1026" i="1"/>
  <c r="H1026" i="1" s="1"/>
  <c r="D1025" i="1"/>
  <c r="C1025" i="1"/>
  <c r="D1024" i="1"/>
  <c r="C1024" i="1"/>
  <c r="H1024" i="1" s="1"/>
  <c r="D1023" i="1"/>
  <c r="C1023" i="1"/>
  <c r="H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D1013" i="1"/>
  <c r="H1013" i="1" s="1"/>
  <c r="C1013" i="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C1006" i="1"/>
  <c r="D1005" i="1"/>
  <c r="H1005" i="1" s="1"/>
  <c r="C1005" i="1"/>
  <c r="G1005" i="1" s="1"/>
  <c r="D1004" i="1"/>
  <c r="H1004" i="1" s="1"/>
  <c r="C1004" i="1"/>
  <c r="D1003" i="1"/>
  <c r="H1003" i="1" s="1"/>
  <c r="C1003" i="1"/>
  <c r="D1002" i="1"/>
  <c r="H1002" i="1" s="1"/>
  <c r="C1002" i="1"/>
  <c r="D1001" i="1"/>
  <c r="H1001" i="1" s="1"/>
  <c r="C1001" i="1"/>
  <c r="D1000" i="1"/>
  <c r="H1000" i="1" s="1"/>
  <c r="C1000" i="1"/>
  <c r="G1000" i="1" s="1"/>
  <c r="D999" i="1"/>
  <c r="H999" i="1" s="1"/>
  <c r="C999" i="1"/>
  <c r="G999" i="1" s="1"/>
  <c r="D998" i="1"/>
  <c r="H998" i="1" s="1"/>
  <c r="C998" i="1"/>
  <c r="G998" i="1" s="1"/>
  <c r="D997" i="1"/>
  <c r="C997" i="1"/>
  <c r="D996" i="1"/>
  <c r="H996" i="1" s="1"/>
  <c r="C996" i="1"/>
  <c r="D995" i="1"/>
  <c r="H995" i="1" s="1"/>
  <c r="C995" i="1"/>
  <c r="G995" i="1" s="1"/>
  <c r="D994" i="1"/>
  <c r="H994" i="1" s="1"/>
  <c r="C994" i="1"/>
  <c r="G994" i="1" s="1"/>
  <c r="D993" i="1"/>
  <c r="H993" i="1" s="1"/>
  <c r="C993" i="1"/>
  <c r="D992" i="1"/>
  <c r="H992" i="1" s="1"/>
  <c r="C992" i="1"/>
  <c r="G992" i="1" s="1"/>
  <c r="D991" i="1"/>
  <c r="H991" i="1" s="1"/>
  <c r="C991" i="1"/>
  <c r="D989" i="1"/>
  <c r="H989" i="1" s="1"/>
  <c r="C989" i="1"/>
  <c r="G989" i="1" s="1"/>
  <c r="D988" i="1"/>
  <c r="H988" i="1" s="1"/>
  <c r="C988" i="1"/>
  <c r="D987" i="1"/>
  <c r="H987" i="1" s="1"/>
  <c r="C987" i="1"/>
  <c r="G987" i="1" s="1"/>
  <c r="D986" i="1"/>
  <c r="H986" i="1" s="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D717" i="1"/>
  <c r="C717" i="1"/>
  <c r="H717" i="1" s="1"/>
  <c r="D716" i="1"/>
  <c r="C716" i="1"/>
  <c r="H716" i="1" s="1"/>
  <c r="D715" i="1"/>
  <c r="C715" i="1"/>
  <c r="H715" i="1" s="1"/>
  <c r="D714" i="1"/>
  <c r="C714" i="1"/>
  <c r="H714" i="1" s="1"/>
  <c r="D713" i="1"/>
  <c r="C713" i="1"/>
  <c r="H713" i="1" s="1"/>
  <c r="D712" i="1"/>
  <c r="C712" i="1"/>
  <c r="H712" i="1" s="1"/>
  <c r="D711" i="1"/>
  <c r="C711" i="1"/>
  <c r="D710" i="1"/>
  <c r="C710" i="1"/>
  <c r="D709" i="1"/>
  <c r="C709" i="1"/>
  <c r="H709" i="1" s="1"/>
  <c r="D708" i="1"/>
  <c r="C708" i="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D644" i="1"/>
  <c r="C644" i="1"/>
  <c r="D643" i="1"/>
  <c r="C643" i="1"/>
  <c r="D642" i="1"/>
  <c r="C642" i="1"/>
  <c r="D641" i="1"/>
  <c r="C641" i="1"/>
  <c r="H641" i="1" s="1"/>
  <c r="C637" i="1"/>
  <c r="D632" i="1"/>
  <c r="C632" i="1"/>
  <c r="H632" i="1" s="1"/>
  <c r="D631" i="1"/>
  <c r="C631" i="1"/>
  <c r="H631" i="1" s="1"/>
  <c r="D628" i="1"/>
  <c r="C628" i="1"/>
  <c r="H628" i="1" s="1"/>
  <c r="D627" i="1"/>
  <c r="C627" i="1"/>
  <c r="H627" i="1" s="1"/>
  <c r="D626" i="1"/>
  <c r="C626" i="1"/>
  <c r="H626" i="1" s="1"/>
  <c r="D625" i="1"/>
  <c r="C625" i="1"/>
  <c r="D624" i="1"/>
  <c r="C624" i="1"/>
  <c r="D623" i="1"/>
  <c r="C623" i="1"/>
  <c r="D622" i="1"/>
  <c r="C622" i="1"/>
  <c r="D621" i="1"/>
  <c r="C621" i="1"/>
  <c r="D620" i="1"/>
  <c r="C620" i="1"/>
  <c r="H620" i="1" s="1"/>
  <c r="D619" i="1"/>
  <c r="C619" i="1"/>
  <c r="D618" i="1"/>
  <c r="C618" i="1"/>
  <c r="D617" i="1"/>
  <c r="C617" i="1"/>
  <c r="H617" i="1" s="1"/>
  <c r="D616" i="1"/>
  <c r="C616" i="1"/>
  <c r="D615" i="1"/>
  <c r="C615" i="1"/>
  <c r="H615" i="1" s="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H602" i="1" s="1"/>
  <c r="D601" i="1"/>
  <c r="C601" i="1"/>
  <c r="D600" i="1"/>
  <c r="C600" i="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C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C412" i="1"/>
  <c r="D406" i="1"/>
  <c r="C406" i="1"/>
  <c r="H406" i="1" s="1"/>
  <c r="D405" i="1"/>
  <c r="C405" i="1"/>
  <c r="D404" i="1"/>
  <c r="C404" i="1"/>
  <c r="D401" i="1"/>
  <c r="C401" i="1"/>
  <c r="H401" i="1" s="1"/>
  <c r="D400" i="1"/>
  <c r="C400" i="1"/>
  <c r="H400" i="1" s="1"/>
  <c r="D399" i="1"/>
  <c r="C399" i="1"/>
  <c r="H399" i="1" s="1"/>
  <c r="D398" i="1"/>
  <c r="C398" i="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D370" i="1"/>
  <c r="C370" i="1"/>
  <c r="H370" i="1" s="1"/>
  <c r="D369" i="1"/>
  <c r="C369" i="1"/>
  <c r="H369" i="1" s="1"/>
  <c r="D368" i="1"/>
  <c r="C368" i="1"/>
  <c r="H368" i="1" s="1"/>
  <c r="D367" i="1"/>
  <c r="C367" i="1"/>
  <c r="H367" i="1" s="1"/>
  <c r="D366" i="1"/>
  <c r="C366" i="1"/>
  <c r="H366" i="1" s="1"/>
  <c r="D365" i="1"/>
  <c r="C365" i="1"/>
  <c r="H365" i="1" s="1"/>
  <c r="C364" i="1"/>
  <c r="D363" i="1"/>
  <c r="C363" i="1"/>
  <c r="H363" i="1" s="1"/>
  <c r="D362" i="1"/>
  <c r="C362" i="1"/>
  <c r="H362" i="1" s="1"/>
  <c r="D361" i="1"/>
  <c r="C361" i="1"/>
  <c r="H361" i="1" s="1"/>
  <c r="D360" i="1"/>
  <c r="C360" i="1"/>
  <c r="H360" i="1" s="1"/>
  <c r="D359" i="1"/>
  <c r="C359" i="1"/>
  <c r="H359" i="1" s="1"/>
  <c r="C358" i="1"/>
  <c r="D357" i="1"/>
  <c r="C357" i="1"/>
  <c r="D356" i="1"/>
  <c r="C356" i="1"/>
  <c r="H356" i="1" s="1"/>
  <c r="D355" i="1"/>
  <c r="C355" i="1"/>
  <c r="H355" i="1" s="1"/>
  <c r="D354" i="1"/>
  <c r="C354" i="1"/>
  <c r="H354" i="1" s="1"/>
  <c r="D353" i="1"/>
  <c r="C353" i="1"/>
  <c r="H353" i="1" s="1"/>
  <c r="D352" i="1"/>
  <c r="C352" i="1"/>
  <c r="H352" i="1" s="1"/>
  <c r="D351" i="1"/>
  <c r="C351" i="1"/>
  <c r="D350" i="1"/>
  <c r="C350" i="1"/>
  <c r="H350" i="1" s="1"/>
  <c r="D349" i="1"/>
  <c r="C349" i="1"/>
  <c r="H349" i="1" s="1"/>
  <c r="D348" i="1"/>
  <c r="C348" i="1"/>
  <c r="H348" i="1" s="1"/>
  <c r="D347" i="1"/>
  <c r="C347" i="1"/>
  <c r="H347" i="1" s="1"/>
  <c r="D346" i="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D291" i="1"/>
  <c r="C291" i="1"/>
  <c r="H291" i="1" s="1"/>
  <c r="D290" i="1"/>
  <c r="C290" i="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H600" i="1" l="1"/>
  <c r="H601" i="1"/>
  <c r="F265" i="9"/>
  <c r="B265" i="9"/>
  <c r="H603" i="1"/>
  <c r="H604" i="1"/>
  <c r="F267" i="9"/>
  <c r="H605" i="1"/>
  <c r="B267" i="9"/>
  <c r="H607" i="1"/>
  <c r="F269" i="9"/>
  <c r="H608" i="1"/>
  <c r="B269" i="9"/>
  <c r="H609" i="1"/>
  <c r="H606" i="1"/>
  <c r="H610" i="1"/>
  <c r="E33" i="9"/>
  <c r="B33" i="9" s="1"/>
  <c r="H587" i="1"/>
  <c r="H611" i="1"/>
  <c r="H618" i="1"/>
  <c r="H616" i="1"/>
  <c r="H614" i="1"/>
  <c r="H613" i="1"/>
  <c r="H612" i="1"/>
  <c r="H621" i="1"/>
  <c r="H622" i="1"/>
  <c r="H619" i="1"/>
  <c r="H623" i="1"/>
  <c r="H624" i="1"/>
  <c r="H625" i="1"/>
  <c r="E528" i="4"/>
  <c r="D522" i="1" s="1"/>
  <c r="H522" i="1" s="1"/>
  <c r="F271" i="9"/>
  <c r="B271" i="9"/>
  <c r="E237" i="5"/>
  <c r="D1214" i="1" s="1"/>
  <c r="H1214" i="1" s="1"/>
  <c r="G1224" i="1"/>
  <c r="I23" i="3"/>
  <c r="F239" i="5"/>
  <c r="G1216" i="1"/>
  <c r="E293" i="9"/>
  <c r="B293" i="9" s="1"/>
  <c r="H288" i="1"/>
  <c r="C411" i="1"/>
  <c r="J1467" i="1"/>
  <c r="G1415" i="1"/>
  <c r="F215" i="9"/>
  <c r="B215" i="9" s="1"/>
  <c r="H1461" i="1"/>
  <c r="H1436" i="1"/>
  <c r="H404" i="1"/>
  <c r="H1240" i="1"/>
  <c r="H1224" i="1"/>
  <c r="H1222" i="1"/>
  <c r="H1223" i="1"/>
  <c r="H1264" i="1"/>
  <c r="H997" i="1"/>
  <c r="H1006" i="1"/>
  <c r="D12" i="5"/>
  <c r="C990" i="1" s="1"/>
  <c r="H990" i="1"/>
  <c r="G1576" i="1"/>
  <c r="G1520" i="1"/>
  <c r="H1565" i="1"/>
  <c r="G1536" i="1"/>
  <c r="G1524" i="1"/>
  <c r="G1518" i="1"/>
  <c r="G1530" i="1"/>
  <c r="G1504" i="1"/>
  <c r="G1502" i="1"/>
  <c r="G1500" i="1"/>
  <c r="G1482" i="1"/>
  <c r="G1492" i="1"/>
  <c r="G1486" i="1"/>
  <c r="G1408" i="1"/>
  <c r="G1412" i="1"/>
  <c r="G1414" i="1"/>
  <c r="H1156" i="1"/>
  <c r="G1278" i="1"/>
  <c r="G1266" i="1"/>
  <c r="G1264" i="1"/>
  <c r="G1234" i="1"/>
  <c r="G1222" i="1"/>
  <c r="F237" i="5"/>
  <c r="H1166" i="1"/>
  <c r="H1165" i="1"/>
  <c r="H1157" i="1"/>
  <c r="H1160" i="1"/>
  <c r="H1154" i="1"/>
  <c r="H1155" i="1"/>
  <c r="H1148" i="1"/>
  <c r="H1151" i="1"/>
  <c r="H1137" i="1"/>
  <c r="H1060" i="1"/>
  <c r="H1057" i="1"/>
  <c r="H1058" i="1"/>
  <c r="H1063" i="1"/>
  <c r="H1062" i="1"/>
  <c r="H1056" i="1"/>
  <c r="F78" i="5"/>
  <c r="H1047" i="1"/>
  <c r="H1048" i="1"/>
  <c r="H1050" i="1"/>
  <c r="H1034" i="1"/>
  <c r="H1035" i="1"/>
  <c r="F56" i="5"/>
  <c r="H1028" i="1"/>
  <c r="H1025" i="1"/>
  <c r="G1013" i="1"/>
  <c r="G1014" i="1"/>
  <c r="G1006" i="1"/>
  <c r="G1004" i="1"/>
  <c r="G1003" i="1"/>
  <c r="G1002" i="1"/>
  <c r="G1001" i="1"/>
  <c r="E7" i="5"/>
  <c r="F19" i="5"/>
  <c r="G997" i="1"/>
  <c r="G996" i="1"/>
  <c r="G990" i="1"/>
  <c r="G991" i="1"/>
  <c r="G993" i="1"/>
  <c r="G986" i="1"/>
  <c r="G988" i="1"/>
  <c r="D644" i="4"/>
  <c r="E273" i="9"/>
  <c r="B273" i="9" s="1"/>
  <c r="F418" i="4"/>
  <c r="H405" i="1"/>
  <c r="E287" i="9"/>
  <c r="B287" i="9" s="1"/>
  <c r="E27" i="9"/>
  <c r="B27" i="9" s="1"/>
  <c r="E285" i="9"/>
  <c r="B285" i="9" s="1"/>
  <c r="H708" i="1"/>
  <c r="E297" i="9"/>
  <c r="B297" i="9" s="1"/>
  <c r="E299" i="9"/>
  <c r="B299" i="9" s="1"/>
  <c r="E302" i="9"/>
  <c r="B302" i="9" s="1"/>
  <c r="H718" i="1"/>
  <c r="F222" i="9"/>
  <c r="H711" i="1"/>
  <c r="H710" i="1"/>
  <c r="H703" i="1"/>
  <c r="E295" i="9"/>
  <c r="B295" i="9" s="1"/>
  <c r="H644" i="1"/>
  <c r="H643" i="1"/>
  <c r="H642" i="1"/>
  <c r="H645" i="1"/>
  <c r="F652" i="4"/>
  <c r="H398" i="1"/>
  <c r="H371" i="1"/>
  <c r="H358" i="1"/>
  <c r="H364" i="1"/>
  <c r="F363" i="4"/>
  <c r="F369" i="4"/>
  <c r="H346" i="1"/>
  <c r="H351" i="1"/>
  <c r="H357" i="1"/>
  <c r="E407" i="4"/>
  <c r="D402" i="1" s="1"/>
  <c r="H292" i="1"/>
  <c r="H413" i="1"/>
  <c r="H290" i="1"/>
  <c r="E644" i="4"/>
  <c r="D638" i="1" s="1"/>
  <c r="H289" i="1"/>
  <c r="D411" i="1"/>
  <c r="D412" i="1"/>
  <c r="H412" i="1" s="1"/>
  <c r="H637" i="1"/>
  <c r="F643" i="4"/>
  <c r="E32" i="9"/>
  <c r="B32" i="9" s="1"/>
  <c r="E286" i="9"/>
  <c r="B286" i="9" s="1"/>
  <c r="E292" i="9"/>
  <c r="B292" i="9" s="1"/>
  <c r="E300" i="9"/>
  <c r="B300" i="9" s="1"/>
  <c r="F226" i="9"/>
  <c r="B226" i="9" s="1"/>
  <c r="F264" i="4"/>
  <c r="H192" i="1"/>
  <c r="F210" i="4"/>
  <c r="F196" i="4"/>
  <c r="F188" i="4"/>
  <c r="F220" i="9"/>
  <c r="E163" i="4"/>
  <c r="D159" i="1" s="1"/>
  <c r="G159" i="1" s="1"/>
  <c r="F177" i="4"/>
  <c r="F169" i="4"/>
  <c r="F164" i="4"/>
  <c r="F159" i="4"/>
  <c r="H148" i="1"/>
  <c r="F218" i="9"/>
  <c r="B218" i="9" s="1"/>
  <c r="F134" i="4"/>
  <c r="E6" i="4"/>
  <c r="D2" i="1" s="1"/>
  <c r="F124" i="4"/>
  <c r="F128" i="4"/>
  <c r="I16" i="3"/>
  <c r="F50" i="4"/>
  <c r="F68" i="4"/>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5"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4" i="1"/>
  <c r="G406"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1" i="1"/>
  <c r="H963" i="1"/>
  <c r="G963" i="1"/>
  <c r="G960" i="1"/>
  <c r="G962" i="1"/>
  <c r="G964" i="1"/>
  <c r="G965" i="1"/>
  <c r="G966" i="1"/>
  <c r="G967" i="1"/>
  <c r="G968" i="1"/>
  <c r="G969" i="1"/>
  <c r="G970" i="1"/>
  <c r="G971" i="1"/>
  <c r="G972" i="1"/>
  <c r="G973" i="1"/>
  <c r="G974" i="1"/>
  <c r="G975" i="1"/>
  <c r="G976" i="1"/>
  <c r="G977" i="1"/>
  <c r="G978" i="1"/>
  <c r="G979" i="1"/>
  <c r="G980" i="1"/>
  <c r="G981" i="1"/>
  <c r="G982" i="1"/>
  <c r="G983"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H1208"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G1462" i="1"/>
  <c r="I1462" i="1" s="1"/>
  <c r="H1462" i="1"/>
  <c r="G1463" i="1"/>
  <c r="I1463" i="1" s="1"/>
  <c r="H1463" i="1"/>
  <c r="G1464" i="1"/>
  <c r="I1464" i="1" s="1"/>
  <c r="H1464" i="1"/>
  <c r="G1465" i="1"/>
  <c r="I1465" i="1" s="1"/>
  <c r="H1465" i="1"/>
  <c r="G1466" i="1"/>
  <c r="I1466" i="1" s="1"/>
  <c r="H1466" i="1"/>
  <c r="G1467" i="1"/>
  <c r="H1467" i="1"/>
  <c r="G1468" i="1"/>
  <c r="I1468" i="1" s="1"/>
  <c r="H1468" i="1"/>
  <c r="G1469" i="1"/>
  <c r="G1471" i="1"/>
  <c r="H1471" i="1"/>
  <c r="G1472" i="1"/>
  <c r="H1472" i="1"/>
  <c r="G1473" i="1"/>
  <c r="H1473" i="1"/>
  <c r="G1474" i="1"/>
  <c r="H1474" i="1"/>
  <c r="G1475" i="1"/>
  <c r="H1481" i="1"/>
  <c r="H1483" i="1"/>
  <c r="H1485" i="1"/>
  <c r="H1487" i="1"/>
  <c r="H1489" i="1"/>
  <c r="H1491"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E412" i="4"/>
  <c r="H21" i="9"/>
  <c r="G21" i="9"/>
  <c r="F152" i="4"/>
  <c r="D151" i="4"/>
  <c r="F299" i="4"/>
  <c r="D298" i="4"/>
  <c r="E408" i="4"/>
  <c r="D403" i="1" s="1"/>
  <c r="F420" i="4"/>
  <c r="D635" i="4"/>
  <c r="D636" i="4"/>
  <c r="F528" i="4"/>
  <c r="F12" i="5"/>
  <c r="D7" i="5"/>
  <c r="H1439" i="1"/>
  <c r="I1439" i="1" s="1"/>
  <c r="H1440" i="1"/>
  <c r="I1440" i="1" s="1"/>
  <c r="H1441" i="1"/>
  <c r="I1441" i="1" s="1"/>
  <c r="H1442" i="1"/>
  <c r="I1442" i="1" s="1"/>
  <c r="H1443" i="1"/>
  <c r="I1443" i="1" s="1"/>
  <c r="H1444" i="1"/>
  <c r="I1444" i="1" s="1"/>
  <c r="D6" i="4"/>
  <c r="F7" i="4"/>
  <c r="F351" i="4"/>
  <c r="D350" i="4"/>
  <c r="F45" i="4"/>
  <c r="F51" i="4"/>
  <c r="F83" i="4"/>
  <c r="F107" i="4"/>
  <c r="F125" i="4"/>
  <c r="F153" i="4"/>
  <c r="F197" i="4"/>
  <c r="F225" i="4"/>
  <c r="F253" i="4"/>
  <c r="F300" i="4"/>
  <c r="F312" i="4"/>
  <c r="F352" i="4"/>
  <c r="F364" i="4"/>
  <c r="F416" i="4"/>
  <c r="F421" i="4"/>
  <c r="F473" i="4"/>
  <c r="F485" i="4"/>
  <c r="F529" i="4"/>
  <c r="F581" i="4"/>
  <c r="F603" i="4"/>
  <c r="F13" i="5"/>
  <c r="F79" i="5"/>
  <c r="F135" i="5"/>
  <c r="G307" i="9"/>
  <c r="F177" i="5"/>
  <c r="F180" i="5"/>
  <c r="F246" i="5"/>
  <c r="F99" i="6"/>
  <c r="F114" i="6"/>
  <c r="F115" i="6"/>
  <c r="D141" i="6"/>
  <c r="D42" i="8"/>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I10" i="9"/>
  <c r="H1480" i="1"/>
  <c r="F417" i="4"/>
  <c r="F69" i="5"/>
  <c r="H289" i="9"/>
  <c r="E87" i="5"/>
  <c r="F119" i="5"/>
  <c r="G290" i="9"/>
  <c r="E290" i="9" s="1"/>
  <c r="B290" i="9" s="1"/>
  <c r="D146" i="5"/>
  <c r="F149" i="5"/>
  <c r="F170" i="5"/>
  <c r="D176" i="5"/>
  <c r="H307" i="9"/>
  <c r="E176" i="5"/>
  <c r="F190" i="5"/>
  <c r="F206" i="5"/>
  <c r="F238" i="5"/>
  <c r="F5" i="6"/>
  <c r="E5" i="6"/>
  <c r="F118" i="6"/>
  <c r="E289" i="9"/>
  <c r="B289" i="9" s="1"/>
  <c r="F88" i="5"/>
  <c r="G315" i="9"/>
  <c r="E315" i="9" s="1"/>
  <c r="B214" i="9"/>
  <c r="B216" i="9"/>
  <c r="B220" i="9"/>
  <c r="B222" i="9"/>
  <c r="B224" i="9"/>
  <c r="B228" i="9"/>
  <c r="B230" i="9"/>
  <c r="B232" i="9"/>
  <c r="B234" i="9"/>
  <c r="B236" i="9"/>
  <c r="B238" i="9"/>
  <c r="B240" i="9"/>
  <c r="B242" i="9"/>
  <c r="B244" i="9"/>
  <c r="G522" i="1" l="1"/>
  <c r="E636" i="4"/>
  <c r="D630" i="1" s="1"/>
  <c r="E635" i="4"/>
  <c r="D629" i="1" s="1"/>
  <c r="G1214" i="1"/>
  <c r="G411" i="1"/>
  <c r="I1467" i="1"/>
  <c r="E307" i="9"/>
  <c r="B307" i="9" s="1"/>
  <c r="I20" i="3"/>
  <c r="D985" i="1"/>
  <c r="F644" i="4"/>
  <c r="C638" i="1"/>
  <c r="H638" i="1" s="1"/>
  <c r="G412" i="1"/>
  <c r="H411" i="1"/>
  <c r="E151" i="4"/>
  <c r="I17" i="3" s="1"/>
  <c r="H159" i="1"/>
  <c r="F163" i="4"/>
  <c r="E21" i="9"/>
  <c r="B21" i="9" s="1"/>
  <c r="B315" i="9"/>
  <c r="E314" i="9"/>
  <c r="I10" i="3" s="1"/>
  <c r="H19" i="9"/>
  <c r="E19" i="9" s="1"/>
  <c r="B19" i="9" s="1"/>
  <c r="E175" i="5"/>
  <c r="D1152" i="1" s="1"/>
  <c r="I22" i="3"/>
  <c r="D1153" i="1"/>
  <c r="D175" i="5"/>
  <c r="H22" i="3"/>
  <c r="F176" i="5"/>
  <c r="C1153" i="1"/>
  <c r="E68" i="5"/>
  <c r="D1065" i="1"/>
  <c r="K1450" i="9"/>
  <c r="G313" i="9"/>
  <c r="E313" i="9" s="1"/>
  <c r="B313" i="9" s="1"/>
  <c r="I34" i="3"/>
  <c r="C1517" i="1"/>
  <c r="H28" i="3"/>
  <c r="C1435" i="1"/>
  <c r="D408" i="4"/>
  <c r="F350" i="4"/>
  <c r="C345" i="1"/>
  <c r="E289" i="4"/>
  <c r="F6" i="4"/>
  <c r="H16" i="3"/>
  <c r="D412" i="4"/>
  <c r="C2" i="1"/>
  <c r="H20" i="3"/>
  <c r="F7" i="5"/>
  <c r="C985" i="1"/>
  <c r="F636" i="4"/>
  <c r="C630" i="1"/>
  <c r="D407" i="4"/>
  <c r="F298" i="4"/>
  <c r="C293" i="1"/>
  <c r="H17" i="3"/>
  <c r="D289" i="4"/>
  <c r="C147" i="1"/>
  <c r="E141" i="6"/>
  <c r="F141" i="6" s="1"/>
  <c r="D1299" i="1"/>
  <c r="I24" i="3"/>
  <c r="F146" i="5"/>
  <c r="C1124" i="1"/>
  <c r="E165" i="9"/>
  <c r="B165" i="9" s="1"/>
  <c r="B192" i="9"/>
  <c r="E166" i="9"/>
  <c r="B166" i="9" s="1"/>
  <c r="F213" i="9"/>
  <c r="B213" i="9" s="1"/>
  <c r="G312" i="9"/>
  <c r="E312" i="9" s="1"/>
  <c r="D68" i="5"/>
  <c r="F635" i="4"/>
  <c r="C629" i="1"/>
  <c r="E639" i="4"/>
  <c r="D407" i="1"/>
  <c r="I1474" i="1"/>
  <c r="I1473" i="1"/>
  <c r="I1472" i="1"/>
  <c r="I1471" i="1"/>
  <c r="G638" i="1" l="1"/>
  <c r="D147" i="1"/>
  <c r="H147" i="1" s="1"/>
  <c r="F151" i="4"/>
  <c r="H629" i="1"/>
  <c r="G629" i="1"/>
  <c r="F68" i="5"/>
  <c r="H21" i="3"/>
  <c r="C1046" i="1"/>
  <c r="H1299" i="1"/>
  <c r="G1299" i="1"/>
  <c r="D413" i="4"/>
  <c r="D291" i="4"/>
  <c r="F289" i="4"/>
  <c r="C285" i="1"/>
  <c r="H293" i="1"/>
  <c r="G293" i="1"/>
  <c r="F407" i="4"/>
  <c r="C402" i="1"/>
  <c r="D6" i="5"/>
  <c r="D639" i="4"/>
  <c r="D414" i="4"/>
  <c r="F412" i="4"/>
  <c r="C407" i="1"/>
  <c r="H345" i="1"/>
  <c r="G345" i="1"/>
  <c r="F408" i="4"/>
  <c r="C403" i="1"/>
  <c r="H1065" i="1"/>
  <c r="G1065" i="1"/>
  <c r="H1153" i="1"/>
  <c r="G1153" i="1"/>
  <c r="D633" i="1"/>
  <c r="B312" i="9"/>
  <c r="E311" i="9"/>
  <c r="H1124" i="1"/>
  <c r="G1124" i="1"/>
  <c r="I28" i="3"/>
  <c r="D1435" i="1"/>
  <c r="H9" i="3" s="1"/>
  <c r="H630" i="1"/>
  <c r="G630" i="1"/>
  <c r="H985" i="1"/>
  <c r="G985" i="1"/>
  <c r="H2" i="1"/>
  <c r="G2" i="1"/>
  <c r="D290" i="4"/>
  <c r="E291" i="4"/>
  <c r="D287" i="1" s="1"/>
  <c r="E413" i="4"/>
  <c r="D285" i="1"/>
  <c r="E290" i="4"/>
  <c r="D286" i="1" s="1"/>
  <c r="G317" i="9"/>
  <c r="E317" i="9" s="1"/>
  <c r="G1517" i="1"/>
  <c r="H1517" i="1"/>
  <c r="H11" i="3"/>
  <c r="I21" i="3"/>
  <c r="D1046" i="1"/>
  <c r="E6" i="5"/>
  <c r="F175" i="5"/>
  <c r="C1152" i="1"/>
  <c r="G147" i="1" l="1"/>
  <c r="K3" i="9"/>
  <c r="H1152" i="1"/>
  <c r="G1152" i="1"/>
  <c r="H278" i="9"/>
  <c r="D984" i="1"/>
  <c r="N3" i="9"/>
  <c r="I11" i="3"/>
  <c r="E640" i="4"/>
  <c r="E415" i="4"/>
  <c r="D410" i="1" s="1"/>
  <c r="D408" i="1"/>
  <c r="E414" i="4"/>
  <c r="D409" i="1" s="1"/>
  <c r="F290" i="4"/>
  <c r="C286" i="1"/>
  <c r="G1435" i="1"/>
  <c r="H403" i="1"/>
  <c r="G403" i="1"/>
  <c r="F639" i="4"/>
  <c r="C633" i="1"/>
  <c r="H402" i="1"/>
  <c r="G402" i="1"/>
  <c r="H285" i="1"/>
  <c r="G285" i="1"/>
  <c r="F291" i="4"/>
  <c r="C287" i="1"/>
  <c r="B317" i="9"/>
  <c r="E316" i="9"/>
  <c r="I9" i="3" s="1"/>
  <c r="H1435" i="1"/>
  <c r="H407" i="1"/>
  <c r="G407" i="1"/>
  <c r="F414" i="4"/>
  <c r="C409" i="1"/>
  <c r="G284" i="9"/>
  <c r="E284" i="9" s="1"/>
  <c r="B284" i="9" s="1"/>
  <c r="G278" i="9"/>
  <c r="F6" i="5"/>
  <c r="C984" i="1"/>
  <c r="D640" i="4"/>
  <c r="D415" i="4"/>
  <c r="F413" i="4"/>
  <c r="C408" i="1"/>
  <c r="H1046" i="1"/>
  <c r="G1046" i="1"/>
  <c r="E278" i="9" l="1"/>
  <c r="B278" i="9" s="1"/>
  <c r="D642" i="4"/>
  <c r="F640" i="4"/>
  <c r="C634" i="1"/>
  <c r="H286" i="1"/>
  <c r="G286" i="1"/>
  <c r="H408" i="1"/>
  <c r="G408" i="1"/>
  <c r="F415" i="4"/>
  <c r="C410" i="1"/>
  <c r="H8" i="3"/>
  <c r="H984" i="1"/>
  <c r="G984" i="1"/>
  <c r="H409" i="1"/>
  <c r="G409" i="1"/>
  <c r="H287" i="1"/>
  <c r="G287" i="1"/>
  <c r="H633" i="1"/>
  <c r="G633" i="1"/>
  <c r="D641" i="4"/>
  <c r="E642" i="4"/>
  <c r="D634" i="1"/>
  <c r="E641" i="4"/>
  <c r="E277" i="9" l="1"/>
  <c r="D645" i="4"/>
  <c r="F641" i="4"/>
  <c r="C635" i="1"/>
  <c r="H410" i="1"/>
  <c r="G410" i="1"/>
  <c r="E645" i="4"/>
  <c r="D635" i="1"/>
  <c r="E646" i="4"/>
  <c r="D636" i="1"/>
  <c r="I8" i="3"/>
  <c r="M3" i="9"/>
  <c r="H634" i="1"/>
  <c r="G634" i="1"/>
  <c r="D646" i="4"/>
  <c r="F642" i="4"/>
  <c r="C636" i="1"/>
  <c r="G276" i="9" l="1"/>
  <c r="E276" i="9" s="1"/>
  <c r="B276" i="9" s="1"/>
  <c r="H635" i="1"/>
  <c r="G635" i="1"/>
  <c r="H18" i="3"/>
  <c r="F645" i="4"/>
  <c r="C639" i="1"/>
  <c r="H636" i="1"/>
  <c r="G636" i="1"/>
  <c r="F646" i="4"/>
  <c r="H19" i="3"/>
  <c r="C640" i="1"/>
  <c r="I19" i="3"/>
  <c r="D640" i="1"/>
  <c r="I18" i="3"/>
  <c r="D639" i="1"/>
  <c r="H7" i="3" l="1"/>
  <c r="J3" i="9" s="1"/>
  <c r="H640" i="1"/>
  <c r="G640" i="1"/>
  <c r="H639" i="1"/>
  <c r="G639" i="1"/>
  <c r="G274" i="9" l="1"/>
  <c r="L272" i="9"/>
  <c r="H274" i="9"/>
  <c r="M272" i="9"/>
  <c r="H18" i="9"/>
  <c r="G18" i="9"/>
  <c r="I17" i="9"/>
  <c r="G17" i="9"/>
  <c r="L16" i="9"/>
  <c r="G16" i="9"/>
  <c r="M15" i="9"/>
  <c r="H15" i="9"/>
  <c r="I13" i="9"/>
  <c r="K11" i="9"/>
  <c r="J10" i="9"/>
  <c r="I9" i="9"/>
  <c r="K7" i="9"/>
  <c r="J6" i="9"/>
  <c r="I5" i="9"/>
  <c r="J5" i="9"/>
  <c r="K8" i="9"/>
  <c r="J13" i="9"/>
  <c r="J17" i="9"/>
  <c r="J7" i="9"/>
  <c r="K10" i="9"/>
  <c r="I12" i="9"/>
  <c r="G15" i="9"/>
  <c r="H16" i="9"/>
  <c r="H17" i="9"/>
  <c r="K13" i="9"/>
  <c r="J12" i="9"/>
  <c r="I11" i="9"/>
  <c r="K9" i="9"/>
  <c r="J8" i="9"/>
  <c r="I7" i="9"/>
  <c r="K5" i="9"/>
  <c r="I6" i="9"/>
  <c r="J9" i="9"/>
  <c r="K12" i="9"/>
  <c r="K6" i="9"/>
  <c r="I8" i="9"/>
  <c r="J11" i="9"/>
  <c r="L15" i="9"/>
  <c r="F15" i="9" s="1"/>
  <c r="M16" i="9"/>
  <c r="E12" i="9" l="1"/>
  <c r="B12" i="9" s="1"/>
  <c r="E17" i="9"/>
  <c r="B17" i="9" s="1"/>
  <c r="E18" i="9"/>
  <c r="B18" i="9" s="1"/>
  <c r="E11" i="9"/>
  <c r="B11" i="9" s="1"/>
  <c r="E9" i="9"/>
  <c r="B9" i="9" s="1"/>
  <c r="E16" i="9"/>
  <c r="F272" i="9"/>
  <c r="E8" i="9"/>
  <c r="B8" i="9" s="1"/>
  <c r="E6" i="9"/>
  <c r="B6" i="9" s="1"/>
  <c r="E7" i="9"/>
  <c r="B7" i="9" s="1"/>
  <c r="E15" i="9"/>
  <c r="E5" i="9"/>
  <c r="E10" i="9"/>
  <c r="B10" i="9" s="1"/>
  <c r="E13" i="9"/>
  <c r="B13" i="9" s="1"/>
  <c r="F16" i="9"/>
  <c r="F14" i="9" s="1"/>
  <c r="E274" i="9"/>
  <c r="B274" i="9" l="1"/>
  <c r="E20" i="9"/>
  <c r="I7" i="3" s="1"/>
  <c r="B5" i="9"/>
  <c r="E4" i="9"/>
  <c r="B272" i="9"/>
  <c r="F20" i="9"/>
  <c r="F3" i="9" s="1"/>
  <c r="E14" i="9"/>
  <c r="B15" i="9"/>
  <c r="B16"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<sst xmlns="http://schemas.openxmlformats.org/spreadsheetml/2006/main" count="4369" uniqueCount="3421">
  <si>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</si>
  <si>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</si>
  <si>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</si>
  <si>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</si>
  <si>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</si>
  <si>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</si>
  <si>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</si>
  <si>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</si>
  <si>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</si>
  <si>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</si>
  <si>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</si>
  <si>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</si>
  <si>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</si>
  <si>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</si>
  <si>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</si>
  <si>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</si>
  <si>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</si>
  <si>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</si>
  <si>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</si>
  <si>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</si>
  <si>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</si>
  <si>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</si>
  <si>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</si>
  <si>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</si>
  <si>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</si>
  <si>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</si>
  <si>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</si>
  <si>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</si>
  <si>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</si>
  <si>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</si>
  <si>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</si>
  <si>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STRUKOVNA ŠKOLA PULA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</si>
  <si>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</si>
  <si>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</si>
  <si>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</si>
  <si>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</si>
  <si>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</si>
  <si>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</si>
  <si>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</si>
  <si>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</si>
  <si>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</si>
  <si>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</si>
  <si>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</si>
  <si>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</si>
  <si>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</si>
  <si>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</si>
  <si>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</si>
  <si>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</si>
  <si>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</si>
  <si>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17499 - STRUKOVNA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</si>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</sst>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911642.91</v>
      </c>
      <c r="D2" s="6">
        <f>'PR-RAS'!E6</f>
        <v>1110351.47</v>
      </c>
      <c r="E2" s="6">
        <v>0</v>
      </c>
      <c r="F2" s="6">
        <v>0</v>
      </c>
      <c r="G2" s="7">
        <f t="shared" ref="G2:G264" si="0">(B2/1000)*(C2*1+D2*2)</f>
        <v>3132.3458500000002</v>
      </c>
      <c r="H2" s="7">
        <f t="shared" ref="H2:H264" si="1">ABS(C2-ROUND(C2,0))+ABS(D2-ROUND(D2,0))</f>
        <v>0.55999999993946403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796566.03</v>
      </c>
      <c r="D46" s="1">
        <f>'PR-RAS'!E50</f>
        <v>930456.71</v>
      </c>
      <c r="E46" s="1">
        <v>0</v>
      </c>
      <c r="F46" s="1">
        <v>0</v>
      </c>
      <c r="G46" s="2">
        <f t="shared" si="0"/>
        <v>119586.57525000001</v>
      </c>
      <c r="H46" s="2">
        <f t="shared" si="1"/>
        <v>0.32000000006519258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796566.03</v>
      </c>
      <c r="D64" s="1">
        <f>'PR-RAS'!E68</f>
        <v>930456.71</v>
      </c>
      <c r="E64" s="1">
        <v>0</v>
      </c>
      <c r="F64" s="1">
        <v>0</v>
      </c>
      <c r="G64" s="2">
        <f t="shared" si="0"/>
        <v>167421.20535</v>
      </c>
      <c r="H64" s="2">
        <f t="shared" si="1"/>
        <v>0.32000000006519258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796035.14</v>
      </c>
      <c r="D65" s="1">
        <f>'PR-RAS'!E69</f>
        <v>925795.59</v>
      </c>
      <c r="E65" s="1">
        <v>0</v>
      </c>
      <c r="F65" s="1">
        <v>0</v>
      </c>
      <c r="G65" s="2">
        <f t="shared" si="0"/>
        <v>169448.08447999999</v>
      </c>
      <c r="H65" s="2">
        <f t="shared" si="1"/>
        <v>0.55000000004656613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530.89</v>
      </c>
      <c r="D66" s="1">
        <f>'PR-RAS'!E70</f>
        <v>4661.12</v>
      </c>
      <c r="E66" s="1">
        <v>0</v>
      </c>
      <c r="F66" s="1">
        <v>0</v>
      </c>
      <c r="G66" s="2">
        <f t="shared" si="0"/>
        <v>640.45344999999998</v>
      </c>
      <c r="H66" s="2">
        <f t="shared" si="1"/>
        <v>0.2299999999999045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1422.6</v>
      </c>
      <c r="D102" s="1">
        <f>'PR-RAS'!E106</f>
        <v>454.7</v>
      </c>
      <c r="E102" s="1">
        <v>0</v>
      </c>
      <c r="F102" s="1">
        <v>0</v>
      </c>
      <c r="G102" s="2">
        <f t="shared" si="0"/>
        <v>235.53200000000001</v>
      </c>
      <c r="H102" s="2">
        <f t="shared" si="1"/>
        <v>0.70000000000010232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1422.6</v>
      </c>
      <c r="D108" s="1">
        <f>'PR-RAS'!E112</f>
        <v>454.7</v>
      </c>
      <c r="E108" s="1">
        <v>0</v>
      </c>
      <c r="F108" s="1">
        <v>0</v>
      </c>
      <c r="G108" s="2">
        <f t="shared" si="0"/>
        <v>249.524</v>
      </c>
      <c r="H108" s="2">
        <f t="shared" si="1"/>
        <v>0.70000000000010232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1422.6</v>
      </c>
      <c r="D113" s="1">
        <f>'PR-RAS'!E117</f>
        <v>454.7</v>
      </c>
      <c r="E113" s="1">
        <v>0</v>
      </c>
      <c r="F113" s="1">
        <v>0</v>
      </c>
      <c r="G113" s="2">
        <f t="shared" si="0"/>
        <v>261.18400000000003</v>
      </c>
      <c r="H113" s="2">
        <f t="shared" si="1"/>
        <v>0.70000000000010232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1673.55</v>
      </c>
      <c r="D120" s="1">
        <f>'PR-RAS'!E124</f>
        <v>60</v>
      </c>
      <c r="E120" s="1">
        <v>0</v>
      </c>
      <c r="F120" s="1">
        <v>0</v>
      </c>
      <c r="G120" s="2">
        <f t="shared" si="0"/>
        <v>213.43244999999999</v>
      </c>
      <c r="H120" s="2">
        <f t="shared" si="1"/>
        <v>0.45000000000004547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1673.55</v>
      </c>
      <c r="D124" s="1">
        <f>'PR-RAS'!E128</f>
        <v>60</v>
      </c>
      <c r="E124" s="1">
        <v>0</v>
      </c>
      <c r="F124" s="1">
        <v>0</v>
      </c>
      <c r="G124" s="2">
        <f t="shared" si="0"/>
        <v>220.60665</v>
      </c>
      <c r="H124" s="2">
        <f t="shared" si="1"/>
        <v>0.45000000000004547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494.23</v>
      </c>
      <c r="D125" s="1">
        <f>'PR-RAS'!E129</f>
        <v>0</v>
      </c>
      <c r="E125" s="1">
        <v>0</v>
      </c>
      <c r="F125" s="1">
        <v>0</v>
      </c>
      <c r="G125" s="2">
        <f t="shared" si="0"/>
        <v>61.284520000000001</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1179.32</v>
      </c>
      <c r="D126" s="1">
        <f>'PR-RAS'!E130</f>
        <v>60</v>
      </c>
      <c r="E126" s="1">
        <v>0</v>
      </c>
      <c r="F126" s="1">
        <v>0</v>
      </c>
      <c r="G126" s="2">
        <f t="shared" si="0"/>
        <v>162.41499999999999</v>
      </c>
      <c r="H126" s="2">
        <f t="shared" si="1"/>
        <v>0.31999999999993634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111980.71</v>
      </c>
      <c r="D129" s="1">
        <f>'PR-RAS'!E133</f>
        <v>179380.06</v>
      </c>
      <c r="E129" s="1">
        <v>0</v>
      </c>
      <c r="F129" s="1">
        <v>0</v>
      </c>
      <c r="G129" s="2">
        <f t="shared" si="0"/>
        <v>60254.826240000002</v>
      </c>
      <c r="H129" s="2">
        <f t="shared" si="1"/>
        <v>0.34999999999126885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111980.71</v>
      </c>
      <c r="D130" s="1">
        <f>'PR-RAS'!E134</f>
        <v>179380.06</v>
      </c>
      <c r="E130" s="1">
        <v>0</v>
      </c>
      <c r="F130" s="1">
        <v>0</v>
      </c>
      <c r="G130" s="2">
        <f t="shared" si="0"/>
        <v>60725.567070000005</v>
      </c>
      <c r="H130" s="2">
        <f t="shared" si="1"/>
        <v>0.34999999999126885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106539.07</v>
      </c>
      <c r="D131" s="1">
        <f>'PR-RAS'!E135</f>
        <v>167005.85</v>
      </c>
      <c r="E131" s="1">
        <v>0</v>
      </c>
      <c r="F131" s="1">
        <v>0</v>
      </c>
      <c r="G131" s="2">
        <f t="shared" si="0"/>
        <v>57271.600100000003</v>
      </c>
      <c r="H131" s="2">
        <f t="shared" si="1"/>
        <v>0.22000000000116415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5441.64</v>
      </c>
      <c r="D132" s="1">
        <f>'PR-RAS'!E136</f>
        <v>12374.21</v>
      </c>
      <c r="E132" s="1">
        <v>0</v>
      </c>
      <c r="F132" s="1">
        <v>0</v>
      </c>
      <c r="G132" s="2">
        <f t="shared" si="0"/>
        <v>3954.89786</v>
      </c>
      <c r="H132" s="2">
        <f t="shared" si="1"/>
        <v>0.56999999999879947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904714.79000000015</v>
      </c>
      <c r="D147" s="1">
        <f>'PR-RAS'!E151</f>
        <v>1093299.8800000001</v>
      </c>
      <c r="E147" s="1">
        <v>0</v>
      </c>
      <c r="F147" s="1">
        <v>0</v>
      </c>
      <c r="G147" s="2">
        <f t="shared" si="0"/>
        <v>451331.92430000001</v>
      </c>
      <c r="H147" s="2">
        <f t="shared" si="1"/>
        <v>0.32999999972525984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795164.15000000014</v>
      </c>
      <c r="D148" s="1">
        <f>'PR-RAS'!E152</f>
        <v>933282.22000000009</v>
      </c>
      <c r="E148" s="1">
        <v>0</v>
      </c>
      <c r="F148" s="1">
        <v>0</v>
      </c>
      <c r="G148" s="2">
        <f t="shared" si="0"/>
        <v>391274.10273000004</v>
      </c>
      <c r="H148" s="2">
        <f t="shared" si="1"/>
        <v>0.37000000022817403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650883.47000000009</v>
      </c>
      <c r="D149" s="1">
        <f>'PR-RAS'!E153</f>
        <v>759829.07000000007</v>
      </c>
      <c r="E149" s="1">
        <v>0</v>
      </c>
      <c r="F149" s="1">
        <v>0</v>
      </c>
      <c r="G149" s="2">
        <f t="shared" si="0"/>
        <v>321240.15828000003</v>
      </c>
      <c r="H149" s="2">
        <f t="shared" si="1"/>
        <v>0.54000000015366822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627588.75</v>
      </c>
      <c r="D150" s="1">
        <f>'PR-RAS'!E154</f>
        <v>731599.8</v>
      </c>
      <c r="E150" s="1">
        <v>0</v>
      </c>
      <c r="F150" s="1">
        <v>0</v>
      </c>
      <c r="G150" s="2">
        <f t="shared" si="0"/>
        <v>311527.46415000001</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23188.43</v>
      </c>
      <c r="D152" s="1">
        <f>'PR-RAS'!E156</f>
        <v>27803.34</v>
      </c>
      <c r="E152" s="1">
        <v>0</v>
      </c>
      <c r="F152" s="1">
        <v>0</v>
      </c>
      <c r="G152" s="2">
        <f t="shared" si="0"/>
        <v>11898.061609999999</v>
      </c>
      <c r="H152" s="2">
        <f t="shared" si="1"/>
        <v>0.77000000000043656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106.29</v>
      </c>
      <c r="D153" s="1">
        <f>'PR-RAS'!E157</f>
        <v>425.93</v>
      </c>
      <c r="E153" s="1">
        <v>0</v>
      </c>
      <c r="F153" s="1">
        <v>0</v>
      </c>
      <c r="G153" s="2">
        <f t="shared" si="0"/>
        <v>145.6388</v>
      </c>
      <c r="H153" s="2">
        <f t="shared" si="1"/>
        <v>0.35999999999999943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36258.660000000003</v>
      </c>
      <c r="D154" s="1">
        <f>'PR-RAS'!E158</f>
        <v>47198.76</v>
      </c>
      <c r="E154" s="1">
        <v>0</v>
      </c>
      <c r="F154" s="1">
        <v>0</v>
      </c>
      <c r="G154" s="2">
        <f t="shared" si="0"/>
        <v>19990.395540000001</v>
      </c>
      <c r="H154" s="2">
        <f t="shared" si="1"/>
        <v>0.57999999999447027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108022.02</v>
      </c>
      <c r="D155" s="1">
        <f>'PR-RAS'!E159</f>
        <v>126254.39</v>
      </c>
      <c r="E155" s="1">
        <v>0</v>
      </c>
      <c r="F155" s="1">
        <v>0</v>
      </c>
      <c r="G155" s="2">
        <f t="shared" si="0"/>
        <v>55521.743199999997</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107982.05</v>
      </c>
      <c r="D157" s="1">
        <f>'PR-RAS'!E161</f>
        <v>126254.39</v>
      </c>
      <c r="E157" s="1">
        <v>0</v>
      </c>
      <c r="F157" s="1">
        <v>0</v>
      </c>
      <c r="G157" s="2">
        <f t="shared" si="0"/>
        <v>56236.569480000006</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39.97</v>
      </c>
      <c r="D158" s="1">
        <f>'PR-RAS'!E162</f>
        <v>0</v>
      </c>
      <c r="E158" s="1">
        <v>0</v>
      </c>
      <c r="F158" s="1">
        <v>0</v>
      </c>
      <c r="G158" s="2">
        <f t="shared" si="0"/>
        <v>6.27529</v>
      </c>
      <c r="H158" s="2">
        <f t="shared" si="1"/>
        <v>3.0000000000001137E-2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107815.90999999999</v>
      </c>
      <c r="D159" s="1">
        <f>'PR-RAS'!E163</f>
        <v>158257.12999999998</v>
      </c>
      <c r="E159" s="1">
        <v>0</v>
      </c>
      <c r="F159" s="1">
        <v>0</v>
      </c>
      <c r="G159" s="2">
        <f t="shared" si="0"/>
        <v>67044.166859999983</v>
      </c>
      <c r="H159" s="2">
        <f t="shared" si="1"/>
        <v>0.21999999998661224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25336.6</v>
      </c>
      <c r="D160" s="1">
        <f>'PR-RAS'!E164</f>
        <v>28499.68</v>
      </c>
      <c r="E160" s="1">
        <v>0</v>
      </c>
      <c r="F160" s="1">
        <v>0</v>
      </c>
      <c r="G160" s="2">
        <f t="shared" si="0"/>
        <v>13091.41764</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3714.92</v>
      </c>
      <c r="D161" s="1">
        <f>'PR-RAS'!E165</f>
        <v>4743.16</v>
      </c>
      <c r="E161" s="1">
        <v>0</v>
      </c>
      <c r="F161" s="1">
        <v>0</v>
      </c>
      <c r="G161" s="2">
        <f t="shared" si="0"/>
        <v>2112.1984000000002</v>
      </c>
      <c r="H161" s="2">
        <f t="shared" si="1"/>
        <v>0.23999999999978172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20607.68</v>
      </c>
      <c r="D162" s="1">
        <f>'PR-RAS'!E166</f>
        <v>23596.52</v>
      </c>
      <c r="E162" s="1">
        <v>0</v>
      </c>
      <c r="F162" s="1">
        <v>0</v>
      </c>
      <c r="G162" s="2">
        <f t="shared" si="0"/>
        <v>10915.915920000001</v>
      </c>
      <c r="H162" s="2">
        <f t="shared" si="1"/>
        <v>0.7999999999992724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1014</v>
      </c>
      <c r="D163" s="1">
        <f>'PR-RAS'!E167</f>
        <v>160</v>
      </c>
      <c r="E163" s="1">
        <v>0</v>
      </c>
      <c r="F163" s="1">
        <v>0</v>
      </c>
      <c r="G163" s="2">
        <f t="shared" si="0"/>
        <v>216.108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24663.68</v>
      </c>
      <c r="D165" s="1">
        <f>'PR-RAS'!E169</f>
        <v>21612.41</v>
      </c>
      <c r="E165" s="1">
        <v>0</v>
      </c>
      <c r="F165" s="1">
        <v>0</v>
      </c>
      <c r="G165" s="2">
        <f t="shared" si="0"/>
        <v>11133.714</v>
      </c>
      <c r="H165" s="2">
        <f t="shared" si="1"/>
        <v>0.72999999999956344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13878.84</v>
      </c>
      <c r="D166" s="1">
        <f>'PR-RAS'!E170</f>
        <v>12934.61</v>
      </c>
      <c r="E166" s="1">
        <v>0</v>
      </c>
      <c r="F166" s="1">
        <v>0</v>
      </c>
      <c r="G166" s="2">
        <f t="shared" si="0"/>
        <v>6558.4299000000001</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7310.42</v>
      </c>
      <c r="D168" s="1">
        <f>'PR-RAS'!E172</f>
        <v>5893.67</v>
      </c>
      <c r="E168" s="1">
        <v>0</v>
      </c>
      <c r="F168" s="1">
        <v>0</v>
      </c>
      <c r="G168" s="2">
        <f t="shared" si="0"/>
        <v>3189.3259200000007</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1705.39</v>
      </c>
      <c r="D169" s="1">
        <f>'PR-RAS'!E173</f>
        <v>955.09</v>
      </c>
      <c r="E169" s="1">
        <v>0</v>
      </c>
      <c r="F169" s="1">
        <v>0</v>
      </c>
      <c r="G169" s="2">
        <f t="shared" si="0"/>
        <v>607.41576000000009</v>
      </c>
      <c r="H169" s="2">
        <f t="shared" si="1"/>
        <v>0.48000000000013188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1599</v>
      </c>
      <c r="D170" s="1">
        <f>'PR-RAS'!E174</f>
        <v>1413.96</v>
      </c>
      <c r="E170" s="1">
        <v>0</v>
      </c>
      <c r="F170" s="1">
        <v>0</v>
      </c>
      <c r="G170" s="2">
        <f t="shared" si="0"/>
        <v>748.14948000000004</v>
      </c>
      <c r="H170" s="2">
        <f t="shared" si="1"/>
        <v>3.999999999996362E-2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170.03</v>
      </c>
      <c r="D172" s="1">
        <f>'PR-RAS'!E176</f>
        <v>415.08</v>
      </c>
      <c r="E172" s="1">
        <v>0</v>
      </c>
      <c r="F172" s="1">
        <v>0</v>
      </c>
      <c r="G172" s="2">
        <f t="shared" si="0"/>
        <v>171.03249</v>
      </c>
      <c r="H172" s="2">
        <f t="shared" si="1"/>
        <v>0.10999999999998522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49404.249999999993</v>
      </c>
      <c r="D173" s="1">
        <f>'PR-RAS'!E177</f>
        <v>102872.04999999999</v>
      </c>
      <c r="E173" s="1">
        <v>0</v>
      </c>
      <c r="F173" s="1">
        <v>0</v>
      </c>
      <c r="G173" s="2">
        <f t="shared" si="0"/>
        <v>43885.516199999991</v>
      </c>
      <c r="H173" s="2">
        <f t="shared" si="1"/>
        <v>0.29999999998108251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5670.25</v>
      </c>
      <c r="D174" s="1">
        <f>'PR-RAS'!E178</f>
        <v>3787.09</v>
      </c>
      <c r="E174" s="1">
        <v>0</v>
      </c>
      <c r="F174" s="1">
        <v>0</v>
      </c>
      <c r="G174" s="2">
        <f t="shared" si="0"/>
        <v>2291.2863899999998</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25424.18</v>
      </c>
      <c r="D175" s="1">
        <f>'PR-RAS'!E179</f>
        <v>79454.259999999995</v>
      </c>
      <c r="E175" s="1">
        <v>0</v>
      </c>
      <c r="F175" s="1">
        <v>0</v>
      </c>
      <c r="G175" s="2">
        <f t="shared" si="0"/>
        <v>32073.889799999994</v>
      </c>
      <c r="H175" s="2">
        <f t="shared" si="1"/>
        <v>0.43999999999505235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678.03</v>
      </c>
      <c r="E176" s="1">
        <v>0</v>
      </c>
      <c r="F176" s="1">
        <v>0</v>
      </c>
      <c r="G176" s="2">
        <f t="shared" si="0"/>
        <v>237.31049999999996</v>
      </c>
      <c r="H176" s="2">
        <f t="shared" si="1"/>
        <v>2.9999999999972715E-2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3743.72</v>
      </c>
      <c r="D177" s="1">
        <f>'PR-RAS'!E181</f>
        <v>4794.34</v>
      </c>
      <c r="E177" s="1">
        <v>0</v>
      </c>
      <c r="F177" s="1">
        <v>0</v>
      </c>
      <c r="G177" s="2">
        <f t="shared" si="0"/>
        <v>2346.5023999999999</v>
      </c>
      <c r="H177" s="2">
        <f t="shared" si="1"/>
        <v>0.62000000000034561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1603.95</v>
      </c>
      <c r="D178" s="1">
        <f>'PR-RAS'!E182</f>
        <v>1401.05</v>
      </c>
      <c r="E178" s="1">
        <v>0</v>
      </c>
      <c r="F178" s="1">
        <v>0</v>
      </c>
      <c r="G178" s="2">
        <f t="shared" si="0"/>
        <v>779.87085000000002</v>
      </c>
      <c r="H178" s="2">
        <f t="shared" si="1"/>
        <v>9.9999999999909051E-2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3226.49</v>
      </c>
      <c r="D179" s="1">
        <f>'PR-RAS'!E183</f>
        <v>3210.95</v>
      </c>
      <c r="E179" s="1">
        <v>0</v>
      </c>
      <c r="F179" s="1">
        <v>0</v>
      </c>
      <c r="G179" s="2">
        <f t="shared" si="0"/>
        <v>1717.4134199999999</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4495.5600000000004</v>
      </c>
      <c r="D180" s="1">
        <f>'PR-RAS'!E184</f>
        <v>2781.36</v>
      </c>
      <c r="E180" s="1">
        <v>0</v>
      </c>
      <c r="F180" s="1">
        <v>0</v>
      </c>
      <c r="G180" s="2">
        <f t="shared" si="0"/>
        <v>1800.4321199999999</v>
      </c>
      <c r="H180" s="2">
        <f t="shared" si="1"/>
        <v>0.79999999999972715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4403.08</v>
      </c>
      <c r="D181" s="1">
        <f>'PR-RAS'!E185</f>
        <v>4112.08</v>
      </c>
      <c r="E181" s="1">
        <v>0</v>
      </c>
      <c r="F181" s="1">
        <v>0</v>
      </c>
      <c r="G181" s="2">
        <f t="shared" si="0"/>
        <v>2272.9031999999997</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837.02</v>
      </c>
      <c r="D182" s="1">
        <f>'PR-RAS'!E186</f>
        <v>2652.89</v>
      </c>
      <c r="E182" s="1">
        <v>0</v>
      </c>
      <c r="F182" s="1">
        <v>0</v>
      </c>
      <c r="G182" s="2">
        <f t="shared" si="0"/>
        <v>1111.8467999999998</v>
      </c>
      <c r="H182" s="2">
        <f t="shared" si="1"/>
        <v>0.13000000000010914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106.18</v>
      </c>
      <c r="D183" s="1">
        <f>'PR-RAS'!E187</f>
        <v>172.66</v>
      </c>
      <c r="E183" s="1">
        <v>0</v>
      </c>
      <c r="F183" s="1">
        <v>0</v>
      </c>
      <c r="G183" s="2">
        <f t="shared" si="0"/>
        <v>82.173000000000002</v>
      </c>
      <c r="H183" s="2">
        <f t="shared" si="1"/>
        <v>0.52000000000001023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8305.2000000000007</v>
      </c>
      <c r="D184" s="1">
        <f>'PR-RAS'!E188</f>
        <v>5100.329999999999</v>
      </c>
      <c r="E184" s="1">
        <v>0</v>
      </c>
      <c r="F184" s="1">
        <v>0</v>
      </c>
      <c r="G184" s="2">
        <f t="shared" si="0"/>
        <v>3386.5723800000001</v>
      </c>
      <c r="H184" s="2">
        <f t="shared" si="1"/>
        <v>0.52999999999974534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1148.33</v>
      </c>
      <c r="D186" s="1">
        <f>'PR-RAS'!E190</f>
        <v>1187.75</v>
      </c>
      <c r="E186" s="1">
        <v>0</v>
      </c>
      <c r="F186" s="1">
        <v>0</v>
      </c>
      <c r="G186" s="2">
        <f t="shared" si="0"/>
        <v>651.90854999999999</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203.14</v>
      </c>
      <c r="D187" s="1">
        <f>'PR-RAS'!E191</f>
        <v>315.01</v>
      </c>
      <c r="E187" s="1">
        <v>0</v>
      </c>
      <c r="F187" s="1">
        <v>0</v>
      </c>
      <c r="G187" s="2">
        <f t="shared" si="0"/>
        <v>154.96776</v>
      </c>
      <c r="H187" s="2">
        <f t="shared" si="1"/>
        <v>0.14999999999997726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3745.44</v>
      </c>
      <c r="D189" s="1">
        <f>'PR-RAS'!E193</f>
        <v>2358.23</v>
      </c>
      <c r="E189" s="1">
        <v>0</v>
      </c>
      <c r="F189" s="1">
        <v>0</v>
      </c>
      <c r="G189" s="2">
        <f t="shared" si="0"/>
        <v>1590.8371999999999</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2913.43</v>
      </c>
      <c r="D190" s="1">
        <f>'PR-RAS'!E194</f>
        <v>993.4</v>
      </c>
      <c r="E190" s="1">
        <v>0</v>
      </c>
      <c r="F190" s="1">
        <v>0</v>
      </c>
      <c r="G190" s="2">
        <f t="shared" si="0"/>
        <v>926.14346999999998</v>
      </c>
      <c r="H190" s="2">
        <f t="shared" si="1"/>
        <v>0.82999999999981355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261.68</v>
      </c>
      <c r="D191" s="1">
        <f>'PR-RAS'!E195</f>
        <v>210.94</v>
      </c>
      <c r="E191" s="1">
        <v>0</v>
      </c>
      <c r="F191" s="1">
        <v>0</v>
      </c>
      <c r="G191" s="2">
        <f t="shared" si="0"/>
        <v>129.87639999999999</v>
      </c>
      <c r="H191" s="2">
        <f t="shared" si="1"/>
        <v>0.37999999999999545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1602.0099999999998</v>
      </c>
      <c r="D192" s="1">
        <f>'PR-RAS'!E196</f>
        <v>539.03</v>
      </c>
      <c r="E192" s="1">
        <v>0</v>
      </c>
      <c r="F192" s="1">
        <v>0</v>
      </c>
      <c r="G192" s="2">
        <f t="shared" si="0"/>
        <v>511.89336999999995</v>
      </c>
      <c r="H192" s="2">
        <f t="shared" si="1"/>
        <v>3.9999999999736247E-2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1602.0099999999998</v>
      </c>
      <c r="D206" s="1">
        <f>'PR-RAS'!E210</f>
        <v>539.03</v>
      </c>
      <c r="E206" s="1">
        <v>0</v>
      </c>
      <c r="F206" s="1">
        <v>0</v>
      </c>
      <c r="G206" s="2">
        <f t="shared" si="0"/>
        <v>549.4143499999999</v>
      </c>
      <c r="H206" s="2">
        <f t="shared" si="1"/>
        <v>3.9999999999736247E-2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573.41</v>
      </c>
      <c r="D207" s="1">
        <f>'PR-RAS'!E211</f>
        <v>538.37</v>
      </c>
      <c r="E207" s="1">
        <v>0</v>
      </c>
      <c r="F207" s="1">
        <v>0</v>
      </c>
      <c r="G207" s="2">
        <f t="shared" si="0"/>
        <v>339.93090000000001</v>
      </c>
      <c r="H207" s="2">
        <f t="shared" si="1"/>
        <v>0.77999999999997272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1028.5999999999999</v>
      </c>
      <c r="D209" s="1">
        <f>'PR-RAS'!E213</f>
        <v>0.66</v>
      </c>
      <c r="E209" s="1">
        <v>0</v>
      </c>
      <c r="F209" s="1">
        <v>0</v>
      </c>
      <c r="G209" s="2">
        <f t="shared" si="0"/>
        <v>214.22335999999996</v>
      </c>
      <c r="H209" s="2">
        <f t="shared" si="1"/>
        <v>0.74000000000009092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132.72</v>
      </c>
      <c r="D259" s="1">
        <f>'PR-RAS'!E263</f>
        <v>1221.5</v>
      </c>
      <c r="E259" s="1">
        <v>0</v>
      </c>
      <c r="F259" s="1">
        <v>0</v>
      </c>
      <c r="G259" s="2">
        <f t="shared" si="0"/>
        <v>664.53575999999998</v>
      </c>
      <c r="H259" s="2">
        <f t="shared" si="1"/>
        <v>0.78000000000000114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132.72</v>
      </c>
      <c r="D260" s="1">
        <f>'PR-RAS'!E264</f>
        <v>1221.5</v>
      </c>
      <c r="E260" s="1">
        <v>0</v>
      </c>
      <c r="F260" s="1">
        <v>0</v>
      </c>
      <c r="G260" s="2">
        <f t="shared" si="0"/>
        <v>667.11147999999991</v>
      </c>
      <c r="H260" s="2">
        <f t="shared" si="1"/>
        <v>0.78000000000000114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132.72</v>
      </c>
      <c r="D261" s="1">
        <f>'PR-RAS'!E265</f>
        <v>0</v>
      </c>
      <c r="E261" s="1">
        <v>0</v>
      </c>
      <c r="F261" s="1">
        <v>0</v>
      </c>
      <c r="G261" s="2">
        <f t="shared" si="0"/>
        <v>34.507199999999997</v>
      </c>
      <c r="H261" s="2">
        <f t="shared" si="1"/>
        <v>0.28000000000000114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1221.5</v>
      </c>
      <c r="E262" s="1">
        <v>0</v>
      </c>
      <c r="F262" s="1">
        <v>0</v>
      </c>
      <c r="G262" s="2">
        <f t="shared" si="0"/>
        <v>637.62300000000005</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904714.79000000015</v>
      </c>
      <c r="D285" s="1">
        <f>'PR-RAS'!E289</f>
        <v>1093299.8800000001</v>
      </c>
      <c r="E285" s="1">
        <v>0</v>
      </c>
      <c r="F285" s="1">
        <v>0</v>
      </c>
      <c r="G285" s="2">
        <f t="shared" si="8"/>
        <v>877933.33219999995</v>
      </c>
      <c r="H285" s="2">
        <f t="shared" si="9"/>
        <v>0.32999999972525984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6928.1199999998789</v>
      </c>
      <c r="D286" s="1">
        <f>'PR-RAS'!E290</f>
        <v>17051.589999999851</v>
      </c>
      <c r="E286" s="1">
        <v>0</v>
      </c>
      <c r="F286" s="1">
        <v>0</v>
      </c>
      <c r="G286" s="2">
        <f t="shared" si="8"/>
        <v>11693.92049999988</v>
      </c>
      <c r="H286" s="2">
        <f t="shared" si="9"/>
        <v>0.53000000002793968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1149.76</v>
      </c>
      <c r="D288" s="1">
        <f>'PR-RAS'!E292</f>
        <v>0</v>
      </c>
      <c r="E288" s="1">
        <v>0</v>
      </c>
      <c r="F288" s="1">
        <v>0</v>
      </c>
      <c r="G288" s="2">
        <f t="shared" si="8"/>
        <v>329.98111999999998</v>
      </c>
      <c r="H288" s="2">
        <f t="shared" si="9"/>
        <v>0.24000000000000909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10.39</v>
      </c>
      <c r="E289" s="1">
        <v>0</v>
      </c>
      <c r="F289" s="1">
        <v>0</v>
      </c>
      <c r="G289" s="2">
        <f t="shared" si="8"/>
        <v>5.9846399999999997</v>
      </c>
      <c r="H289" s="2">
        <f t="shared" si="9"/>
        <v>0.39000000000000057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106.18</v>
      </c>
      <c r="D290" s="1">
        <f>'PR-RAS'!E294</f>
        <v>39.82</v>
      </c>
      <c r="E290" s="1">
        <v>0</v>
      </c>
      <c r="F290" s="1">
        <v>0</v>
      </c>
      <c r="G290" s="2">
        <f t="shared" si="8"/>
        <v>53.701979999999992</v>
      </c>
      <c r="H290" s="2">
        <f t="shared" si="9"/>
        <v>0.36000000000000654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14.99</v>
      </c>
      <c r="D293" s="1">
        <f>'PR-RAS'!E298</f>
        <v>0</v>
      </c>
      <c r="E293" s="1">
        <v>0</v>
      </c>
      <c r="F293" s="1">
        <v>0</v>
      </c>
      <c r="G293" s="2">
        <f t="shared" si="8"/>
        <v>4.3770799999999994</v>
      </c>
      <c r="H293" s="2">
        <f t="shared" si="9"/>
        <v>9.9999999999997868E-3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14.99</v>
      </c>
      <c r="D306" s="1">
        <f>'PR-RAS'!E311</f>
        <v>0</v>
      </c>
      <c r="E306" s="1">
        <v>0</v>
      </c>
      <c r="F306" s="1">
        <v>0</v>
      </c>
      <c r="G306" s="2">
        <f t="shared" si="8"/>
        <v>4.5719500000000002</v>
      </c>
      <c r="H306" s="2">
        <f t="shared" si="9"/>
        <v>9.9999999999997868E-3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14.99</v>
      </c>
      <c r="D307" s="1">
        <f>'PR-RAS'!E312</f>
        <v>0</v>
      </c>
      <c r="E307" s="1">
        <v>0</v>
      </c>
      <c r="F307" s="1">
        <v>0</v>
      </c>
      <c r="G307" s="2">
        <f t="shared" si="8"/>
        <v>4.5869400000000002</v>
      </c>
      <c r="H307" s="2">
        <f t="shared" si="9"/>
        <v>9.9999999999997868E-3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14.99</v>
      </c>
      <c r="D308" s="1">
        <f>'PR-RAS'!E313</f>
        <v>0</v>
      </c>
      <c r="E308" s="1">
        <v>0</v>
      </c>
      <c r="F308" s="1">
        <v>0</v>
      </c>
      <c r="G308" s="2">
        <f t="shared" si="8"/>
        <v>4.6019300000000003</v>
      </c>
      <c r="H308" s="2">
        <f t="shared" si="9"/>
        <v>9.9999999999997868E-3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8116.84</v>
      </c>
      <c r="D345" s="1">
        <f>'PR-RAS'!E350</f>
        <v>13939.13</v>
      </c>
      <c r="E345" s="1">
        <v>0</v>
      </c>
      <c r="F345" s="1">
        <v>0</v>
      </c>
      <c r="G345" s="2">
        <f t="shared" si="8"/>
        <v>12382.314399999999</v>
      </c>
      <c r="H345" s="2">
        <f t="shared" si="9"/>
        <v>0.28999999999905413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9954.2099999999991</v>
      </c>
      <c r="E346" s="1">
        <v>0</v>
      </c>
      <c r="F346" s="1">
        <v>0</v>
      </c>
      <c r="G346" s="2">
        <f t="shared" si="8"/>
        <v>6868.4048999999986</v>
      </c>
      <c r="H346" s="2">
        <f t="shared" si="9"/>
        <v>0.20999999999912689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9954.2099999999991</v>
      </c>
      <c r="E351" s="1">
        <v>0</v>
      </c>
      <c r="F351" s="1">
        <v>0</v>
      </c>
      <c r="G351" s="2">
        <f t="shared" si="8"/>
        <v>6967.9469999999992</v>
      </c>
      <c r="H351" s="2">
        <f t="shared" si="9"/>
        <v>0.20999999999912689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9954.2099999999991</v>
      </c>
      <c r="E357" s="1">
        <v>0</v>
      </c>
      <c r="F357" s="1">
        <v>0</v>
      </c>
      <c r="G357" s="2">
        <f t="shared" si="8"/>
        <v>7087.3975199999986</v>
      </c>
      <c r="H357" s="2">
        <f t="shared" si="9"/>
        <v>0.20999999999912689</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5163.76</v>
      </c>
      <c r="D358" s="1">
        <f>'PR-RAS'!E363</f>
        <v>1984.92</v>
      </c>
      <c r="E358" s="1">
        <v>0</v>
      </c>
      <c r="F358" s="1">
        <v>0</v>
      </c>
      <c r="G358" s="2">
        <f t="shared" si="8"/>
        <v>3260.6952000000001</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3569.94</v>
      </c>
      <c r="D364" s="1">
        <f>'PR-RAS'!E369</f>
        <v>737.23</v>
      </c>
      <c r="E364" s="1">
        <v>0</v>
      </c>
      <c r="F364" s="1">
        <v>0</v>
      </c>
      <c r="G364" s="2">
        <f t="shared" si="8"/>
        <v>1831.1171999999999</v>
      </c>
      <c r="H364" s="2">
        <f t="shared" si="9"/>
        <v>0.28999999999996362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2754.82</v>
      </c>
      <c r="D365" s="1">
        <f>'PR-RAS'!E370</f>
        <v>0</v>
      </c>
      <c r="E365" s="1">
        <v>0</v>
      </c>
      <c r="F365" s="1">
        <v>0</v>
      </c>
      <c r="G365" s="2">
        <f t="shared" si="8"/>
        <v>1002.7544800000001</v>
      </c>
      <c r="H365" s="2">
        <f t="shared" si="9"/>
        <v>0.17999999999983629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344.95</v>
      </c>
      <c r="E367" s="1">
        <v>0</v>
      </c>
      <c r="F367" s="1">
        <v>0</v>
      </c>
      <c r="G367" s="2">
        <f t="shared" si="8"/>
        <v>252.5034</v>
      </c>
      <c r="H367" s="2">
        <f t="shared" si="9"/>
        <v>5.0000000000011369E-2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815.12</v>
      </c>
      <c r="D371" s="1">
        <f>'PR-RAS'!E376</f>
        <v>392.28</v>
      </c>
      <c r="E371" s="1">
        <v>0</v>
      </c>
      <c r="F371" s="1">
        <v>0</v>
      </c>
      <c r="G371" s="2">
        <f t="shared" si="8"/>
        <v>591.88159999999993</v>
      </c>
      <c r="H371" s="2">
        <f t="shared" si="9"/>
        <v>0.39999999999997726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1593.82</v>
      </c>
      <c r="D378" s="1">
        <f>'PR-RAS'!E383</f>
        <v>1247.69</v>
      </c>
      <c r="E378" s="1">
        <v>0</v>
      </c>
      <c r="F378" s="1">
        <v>0</v>
      </c>
      <c r="G378" s="2">
        <f t="shared" si="8"/>
        <v>1541.6283999999998</v>
      </c>
      <c r="H378" s="2">
        <f t="shared" si="9"/>
        <v>0.49000000000000909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1593.82</v>
      </c>
      <c r="D379" s="1">
        <f>'PR-RAS'!E384</f>
        <v>1247.69</v>
      </c>
      <c r="E379" s="1">
        <v>0</v>
      </c>
      <c r="F379" s="1">
        <v>0</v>
      </c>
      <c r="G379" s="2">
        <f t="shared" si="8"/>
        <v>1545.7175999999999</v>
      </c>
      <c r="H379" s="2">
        <f t="shared" si="9"/>
        <v>0.49000000000000909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2953.08</v>
      </c>
      <c r="D397" s="1">
        <f>'PR-RAS'!E402</f>
        <v>2000</v>
      </c>
      <c r="E397" s="1">
        <v>0</v>
      </c>
      <c r="F397" s="1">
        <v>0</v>
      </c>
      <c r="G397" s="2">
        <f t="shared" si="8"/>
        <v>2753.41968</v>
      </c>
      <c r="H397" s="2">
        <f t="shared" si="9"/>
        <v>7.999999999992724E-2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2953.08</v>
      </c>
      <c r="D398" s="1">
        <f>'PR-RAS'!E403</f>
        <v>2000</v>
      </c>
      <c r="E398" s="1">
        <v>0</v>
      </c>
      <c r="F398" s="1">
        <v>0</v>
      </c>
      <c r="G398" s="2">
        <f t="shared" si="8"/>
        <v>2760.3727600000002</v>
      </c>
      <c r="H398" s="2">
        <f t="shared" si="9"/>
        <v>7.999999999992724E-2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8101.85</v>
      </c>
      <c r="D403" s="1">
        <f>'PR-RAS'!E408</f>
        <v>13939.13</v>
      </c>
      <c r="E403" s="1">
        <v>0</v>
      </c>
      <c r="F403" s="1">
        <v>0</v>
      </c>
      <c r="G403" s="2">
        <f t="shared" si="8"/>
        <v>14464.004220000001</v>
      </c>
      <c r="H403" s="2">
        <f t="shared" si="9"/>
        <v>0.27999999999883585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13.58</v>
      </c>
      <c r="D404" s="1">
        <f>'PR-RAS'!E409</f>
        <v>0</v>
      </c>
      <c r="E404" s="1">
        <v>0</v>
      </c>
      <c r="F404" s="1">
        <v>0</v>
      </c>
      <c r="G404" s="2">
        <f t="shared" si="8"/>
        <v>5.4727399999999999</v>
      </c>
      <c r="H404" s="2">
        <f t="shared" si="9"/>
        <v>0.41999999999999993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911657.9</v>
      </c>
      <c r="D407" s="1">
        <f>'PR-RAS'!E412</f>
        <v>1110351.47</v>
      </c>
      <c r="E407" s="1">
        <v>0</v>
      </c>
      <c r="F407" s="1">
        <v>0</v>
      </c>
      <c r="G407" s="2">
        <f t="shared" si="8"/>
        <v>1271738.50104</v>
      </c>
      <c r="H407" s="2">
        <f t="shared" si="9"/>
        <v>0.56999999994877726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912831.63000000012</v>
      </c>
      <c r="D408" s="1">
        <f>'PR-RAS'!E413</f>
        <v>1107239.01</v>
      </c>
      <c r="E408" s="1">
        <v>0</v>
      </c>
      <c r="F408" s="1">
        <v>0</v>
      </c>
      <c r="G408" s="2">
        <f t="shared" si="8"/>
        <v>1272815.02755</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3112.4599999999627</v>
      </c>
      <c r="E409" s="1">
        <v>0</v>
      </c>
      <c r="F409" s="1">
        <v>0</v>
      </c>
      <c r="G409" s="2">
        <f t="shared" si="8"/>
        <v>2539.7673599999694</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1173.7300000000978</v>
      </c>
      <c r="D410" s="1">
        <f>'PR-RAS'!E415</f>
        <v>0</v>
      </c>
      <c r="E410" s="1">
        <v>0</v>
      </c>
      <c r="F410" s="1">
        <v>0</v>
      </c>
      <c r="G410" s="2">
        <f t="shared" si="8"/>
        <v>480.05557000003995</v>
      </c>
      <c r="H410" s="2">
        <f t="shared" si="9"/>
        <v>0.26999999990221113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1163.3399999999999</v>
      </c>
      <c r="D411" s="1">
        <f>'PR-RAS'!E416</f>
        <v>0</v>
      </c>
      <c r="E411" s="1">
        <v>0</v>
      </c>
      <c r="F411" s="1">
        <v>0</v>
      </c>
      <c r="G411" s="2">
        <f t="shared" si="8"/>
        <v>476.96939999999995</v>
      </c>
      <c r="H411" s="2">
        <f t="shared" si="9"/>
        <v>0.33999999999991815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10.39</v>
      </c>
      <c r="E412" s="1">
        <v>0</v>
      </c>
      <c r="F412" s="1">
        <v>0</v>
      </c>
      <c r="G412" s="2">
        <f t="shared" si="8"/>
        <v>8.5405800000000003</v>
      </c>
      <c r="H412" s="2">
        <f t="shared" si="9"/>
        <v>0.39000000000000057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106.18</v>
      </c>
      <c r="D413" s="1">
        <f>'PR-RAS'!E418</f>
        <v>39.82</v>
      </c>
      <c r="E413" s="1">
        <v>0</v>
      </c>
      <c r="F413" s="1">
        <v>0</v>
      </c>
      <c r="G413" s="2">
        <f t="shared" si="8"/>
        <v>76.557839999999999</v>
      </c>
      <c r="H413" s="2">
        <f t="shared" si="9"/>
        <v>0.36000000000000654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911657.9</v>
      </c>
      <c r="D633" s="1">
        <f>'PR-RAS'!E639</f>
        <v>1110351.47</v>
      </c>
      <c r="E633" s="1">
        <v>0</v>
      </c>
      <c r="F633" s="1">
        <v>0</v>
      </c>
      <c r="G633" s="2">
        <f t="shared" si="10"/>
        <v>1979652.05088</v>
      </c>
      <c r="H633" s="2">
        <f t="shared" si="11"/>
        <v>0.56999999994877726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912831.63000000012</v>
      </c>
      <c r="D634" s="1">
        <f>'PR-RAS'!E640</f>
        <v>1107239.01</v>
      </c>
      <c r="E634" s="1">
        <v>0</v>
      </c>
      <c r="F634" s="1">
        <v>0</v>
      </c>
      <c r="G634" s="2">
        <f t="shared" si="10"/>
        <v>1979587.0084500003</v>
      </c>
      <c r="H634" s="2">
        <f t="shared" si="11"/>
        <v>0.37999999988824129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3112.4599999999627</v>
      </c>
      <c r="E635" s="1">
        <v>0</v>
      </c>
      <c r="F635" s="1">
        <v>0</v>
      </c>
      <c r="G635" s="2">
        <f t="shared" si="10"/>
        <v>3946.5992799999526</v>
      </c>
      <c r="H635" s="2">
        <f t="shared" si="11"/>
        <v>0.4599999999627471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1173.7300000000978</v>
      </c>
      <c r="D636" s="1">
        <f>'PR-RAS'!E642</f>
        <v>0</v>
      </c>
      <c r="E636" s="1">
        <v>0</v>
      </c>
      <c r="F636" s="1">
        <v>0</v>
      </c>
      <c r="G636" s="2">
        <f t="shared" si="10"/>
        <v>745.31855000006215</v>
      </c>
      <c r="H636" s="2">
        <f t="shared" si="11"/>
        <v>0.26999999990221113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1163.3399999999999</v>
      </c>
      <c r="D637" s="1">
        <f>'PR-RAS'!E643</f>
        <v>0</v>
      </c>
      <c r="E637" s="1">
        <v>0</v>
      </c>
      <c r="F637" s="1">
        <v>0</v>
      </c>
      <c r="G637" s="2">
        <f t="shared" si="10"/>
        <v>739.88423999999998</v>
      </c>
      <c r="H637" s="2">
        <f t="shared" si="11"/>
        <v>0.33999999999991815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10.39</v>
      </c>
      <c r="E638" s="1">
        <v>0</v>
      </c>
      <c r="F638" s="1">
        <v>0</v>
      </c>
      <c r="G638" s="2">
        <f t="shared" si="10"/>
        <v>13.23686</v>
      </c>
      <c r="H638" s="2">
        <f t="shared" si="11"/>
        <v>0.39000000000000057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3102.0699999999629</v>
      </c>
      <c r="E639" s="1">
        <v>0</v>
      </c>
      <c r="F639" s="1">
        <v>0</v>
      </c>
      <c r="G639" s="2">
        <f t="shared" si="10"/>
        <v>3958.2413199999528</v>
      </c>
      <c r="H639" s="2">
        <f t="shared" si="11"/>
        <v>6.9999999962874426E-2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10.390000000097871</v>
      </c>
      <c r="D640" s="1">
        <f>'PR-RAS'!E646</f>
        <v>0</v>
      </c>
      <c r="E640" s="1">
        <v>0</v>
      </c>
      <c r="F640" s="1">
        <v>0</v>
      </c>
      <c r="G640" s="2">
        <f t="shared" si="10"/>
        <v>6.6392100000625396</v>
      </c>
      <c r="H640" s="2">
        <f t="shared" si="11"/>
        <v>0.39000000009787072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72506.210000000006</v>
      </c>
      <c r="D641" s="1">
        <f>'PR-RAS'!E647</f>
        <v>88261.04</v>
      </c>
      <c r="E641" s="1">
        <v>0</v>
      </c>
      <c r="F641" s="1">
        <v>0</v>
      </c>
      <c r="G641" s="2">
        <f t="shared" si="10"/>
        <v>159378.10559999998</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12189.72</v>
      </c>
      <c r="D642" s="1">
        <f>'PR-RAS'!E649</f>
        <v>6653.41</v>
      </c>
      <c r="E642" s="1">
        <v>0</v>
      </c>
      <c r="F642" s="1">
        <v>0</v>
      </c>
      <c r="G642" s="2">
        <f t="shared" si="10"/>
        <v>16343.282140000001</v>
      </c>
      <c r="H642" s="2">
        <f t="shared" si="11"/>
        <v>0.69000000000050932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127673.76</v>
      </c>
      <c r="D643" s="1">
        <f>'PR-RAS'!E650</f>
        <v>187739.41</v>
      </c>
      <c r="E643" s="1">
        <v>0</v>
      </c>
      <c r="F643" s="1">
        <v>0</v>
      </c>
      <c r="G643" s="2">
        <f t="shared" si="10"/>
        <v>323023.95636000001</v>
      </c>
      <c r="H643" s="2">
        <f t="shared" si="11"/>
        <v>0.65000000000873115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133210.07</v>
      </c>
      <c r="D644" s="1">
        <f>'PR-RAS'!E651</f>
        <v>184566.99</v>
      </c>
      <c r="E644" s="1">
        <v>0</v>
      </c>
      <c r="F644" s="1">
        <v>0</v>
      </c>
      <c r="G644" s="2">
        <f t="shared" si="10"/>
        <v>323007.22415000002</v>
      </c>
      <c r="H644" s="2">
        <f t="shared" si="11"/>
        <v>8.0000000016298145E-2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6653.4099999999744</v>
      </c>
      <c r="D645" s="1">
        <f>'PR-RAS'!E652</f>
        <v>9825.8300000000163</v>
      </c>
      <c r="E645" s="1">
        <v>0</v>
      </c>
      <c r="F645" s="1">
        <v>0</v>
      </c>
      <c r="G645" s="2">
        <f t="shared" si="10"/>
        <v>16940.465080000005</v>
      </c>
      <c r="H645" s="2">
        <f t="shared" si="11"/>
        <v>0.57999999995809048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57</v>
      </c>
      <c r="E647" s="1">
        <v>0</v>
      </c>
      <c r="F647" s="1">
        <v>0</v>
      </c>
      <c r="G647" s="2">
        <f t="shared" si="10"/>
        <v>111.11200000000001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44</v>
      </c>
      <c r="E649" s="1">
        <v>0</v>
      </c>
      <c r="F649" s="1">
        <v>0</v>
      </c>
      <c r="G649" s="2">
        <f t="shared" si="10"/>
        <v>84.888000000000005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796035.14</v>
      </c>
      <c r="D668" s="1">
        <f>'PR-RAS'!E675</f>
        <v>925795.59</v>
      </c>
      <c r="E668" s="1">
        <v>0</v>
      </c>
      <c r="F668" s="1">
        <v>0</v>
      </c>
      <c r="G668" s="2">
        <f t="shared" si="10"/>
        <v>1765966.75544</v>
      </c>
      <c r="H668" s="2">
        <f t="shared" si="11"/>
        <v>0.55000000004656613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530.89</v>
      </c>
      <c r="D670" s="1">
        <f>'PR-RAS'!E677</f>
        <v>4661.12</v>
      </c>
      <c r="E670" s="1">
        <v>0</v>
      </c>
      <c r="F670" s="1">
        <v>0</v>
      </c>
      <c r="G670" s="2">
        <f t="shared" si="10"/>
        <v>6591.7439699999995</v>
      </c>
      <c r="H670" s="2">
        <f t="shared" si="11"/>
        <v>0.2299999999999045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1011.15</v>
      </c>
      <c r="D703" s="1">
        <f>'PR-RAS'!E710</f>
        <v>147.96</v>
      </c>
      <c r="E703" s="1">
        <v>0</v>
      </c>
      <c r="F703" s="1">
        <v>0</v>
      </c>
      <c r="G703" s="2">
        <f t="shared" si="10"/>
        <v>917.56313999999986</v>
      </c>
      <c r="H703" s="2">
        <f t="shared" si="11"/>
        <v>0.1899999999999693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2222.2399999999998</v>
      </c>
      <c r="E709" s="1">
        <v>0</v>
      </c>
      <c r="F709" s="1">
        <v>0</v>
      </c>
      <c r="G709" s="2">
        <f t="shared" si="10"/>
        <v>3146.6918399999995</v>
      </c>
      <c r="H709" s="2">
        <f t="shared" si="11"/>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1815.76</v>
      </c>
      <c r="D710" s="1">
        <f>'PR-RAS'!E717</f>
        <v>1976.67</v>
      </c>
      <c r="E710" s="1">
        <v>0</v>
      </c>
      <c r="F710" s="1">
        <v>0</v>
      </c>
      <c r="G710" s="2">
        <f t="shared" si="10"/>
        <v>4090.2919000000002</v>
      </c>
      <c r="H710" s="2">
        <f t="shared" si="11"/>
        <v>0.56999999999993634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20607.68</v>
      </c>
      <c r="D711" s="1">
        <f>'PR-RAS'!E718</f>
        <v>23596.52</v>
      </c>
      <c r="E711" s="1">
        <v>0</v>
      </c>
      <c r="F711" s="1">
        <v>0</v>
      </c>
      <c r="G711" s="2">
        <f t="shared" si="10"/>
        <v>48138.511200000001</v>
      </c>
      <c r="H711" s="2">
        <f t="shared" si="11"/>
        <v>0.7999999999992724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3226.49</v>
      </c>
      <c r="D713" s="1">
        <f>'PR-RAS'!E720</f>
        <v>3210.95</v>
      </c>
      <c r="E713" s="1">
        <v>0</v>
      </c>
      <c r="F713" s="1">
        <v>0</v>
      </c>
      <c r="G713" s="2">
        <f t="shared" si="10"/>
        <v>6869.6536799999994</v>
      </c>
      <c r="H713" s="2">
        <f t="shared" si="11"/>
        <v>0.53999999999996362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1089.8900000000001</v>
      </c>
      <c r="D715" s="1">
        <f>'PR-RAS'!E722</f>
        <v>0</v>
      </c>
      <c r="E715" s="1">
        <v>0</v>
      </c>
      <c r="F715" s="1">
        <v>0</v>
      </c>
      <c r="G715" s="2">
        <f t="shared" si="10"/>
        <v>778.18146000000002</v>
      </c>
      <c r="H715" s="2">
        <f t="shared" si="11"/>
        <v>0.10999999999989996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390.44</v>
      </c>
      <c r="D719" s="1">
        <f>'PR-RAS'!E726</f>
        <v>401.83</v>
      </c>
      <c r="E719" s="1">
        <v>0</v>
      </c>
      <c r="F719" s="1">
        <v>0</v>
      </c>
      <c r="G719" s="2">
        <f t="shared" si="10"/>
        <v>857.36379999999986</v>
      </c>
      <c r="H719" s="2">
        <f t="shared" si="11"/>
        <v>0.61000000000001364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132.72</v>
      </c>
      <c r="D822" s="1">
        <f>'PR-RAS'!E829</f>
        <v>0</v>
      </c>
      <c r="E822" s="1">
        <v>0</v>
      </c>
      <c r="F822" s="1">
        <v>0</v>
      </c>
      <c r="G822" s="2">
        <f t="shared" si="18"/>
        <v>108.96311999999999</v>
      </c>
      <c r="H822" s="2">
        <f t="shared" si="19"/>
        <v>0.28000000000000114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349634</v>
      </c>
      <c r="D984" s="6">
        <f>BILANCA!E6</f>
        <v>358570.5</v>
      </c>
      <c r="E984" s="6">
        <v>0</v>
      </c>
      <c r="F984" s="6">
        <v>0</v>
      </c>
      <c r="G984" s="7">
        <f t="shared" ref="G984:G1241" si="22">B984/1000*C984+B984/500*D984</f>
        <v>1066.7750000000001</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263508.65000000002</v>
      </c>
      <c r="D985" s="1">
        <f>BILANCA!E7</f>
        <v>255616.68000000002</v>
      </c>
      <c r="E985" s="1">
        <v>0</v>
      </c>
      <c r="F985" s="1">
        <v>0</v>
      </c>
      <c r="G985" s="2">
        <f t="shared" si="22"/>
        <v>1549.4840200000003</v>
      </c>
      <c r="H985" s="2">
        <f t="shared" si="19"/>
        <v>0.66999999995459802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392.86</v>
      </c>
      <c r="D988" s="1">
        <f>BILANCA!E10</f>
        <v>392.86</v>
      </c>
      <c r="E988" s="1">
        <v>0</v>
      </c>
      <c r="F988" s="1">
        <v>0</v>
      </c>
      <c r="G988" s="2">
        <f t="shared" si="22"/>
        <v>5.8929000000000009</v>
      </c>
      <c r="H988" s="2">
        <f t="shared" si="19"/>
        <v>0.27999999999997272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392.86</v>
      </c>
      <c r="D989" s="1">
        <f>BILANCA!E11</f>
        <v>392.86</v>
      </c>
      <c r="E989" s="1">
        <v>0</v>
      </c>
      <c r="F989" s="1">
        <v>0</v>
      </c>
      <c r="G989" s="2">
        <f t="shared" si="22"/>
        <v>7.0714799999999993</v>
      </c>
      <c r="H989" s="2">
        <f t="shared" si="19"/>
        <v>0.27999999999997272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260555.57</v>
      </c>
      <c r="D990" s="1">
        <f>BILANCA!E12</f>
        <v>242209.39</v>
      </c>
      <c r="E990" s="1">
        <v>0</v>
      </c>
      <c r="F990" s="1">
        <v>0</v>
      </c>
      <c r="G990" s="2">
        <f t="shared" si="22"/>
        <v>5214.8204500000002</v>
      </c>
      <c r="H990" s="2">
        <f t="shared" si="19"/>
        <v>0.82000000000698492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188710.14</v>
      </c>
      <c r="D991" s="1">
        <f>BILANCA!E13</f>
        <v>181772.47999999998</v>
      </c>
      <c r="E991" s="1">
        <v>0</v>
      </c>
      <c r="F991" s="1">
        <v>0</v>
      </c>
      <c r="G991" s="2">
        <f t="shared" si="22"/>
        <v>4418.0407999999998</v>
      </c>
      <c r="H991" s="2">
        <f t="shared" si="19"/>
        <v>0.61999999999534339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555012.61</v>
      </c>
      <c r="D993" s="1">
        <f>BILANCA!E15</f>
        <v>555012.61</v>
      </c>
      <c r="E993" s="1">
        <v>0</v>
      </c>
      <c r="F993" s="1">
        <v>0</v>
      </c>
      <c r="G993" s="2">
        <f t="shared" si="22"/>
        <v>16650.3783</v>
      </c>
      <c r="H993" s="2">
        <f t="shared" si="19"/>
        <v>0.78000000002793968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366302.47</v>
      </c>
      <c r="D996" s="1">
        <f>BILANCA!E18</f>
        <v>373240.13</v>
      </c>
      <c r="E996" s="1">
        <v>0</v>
      </c>
      <c r="F996" s="1">
        <v>0</v>
      </c>
      <c r="G996" s="2">
        <f t="shared" si="22"/>
        <v>14466.17549</v>
      </c>
      <c r="H996" s="2">
        <f t="shared" si="19"/>
        <v>0.59999999997671694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20065.959999999992</v>
      </c>
      <c r="D997" s="1">
        <f>BILANCA!E19</f>
        <v>9343.0000000000291</v>
      </c>
      <c r="E997" s="1">
        <v>0</v>
      </c>
      <c r="F997" s="1">
        <v>0</v>
      </c>
      <c r="G997" s="2">
        <f t="shared" si="22"/>
        <v>542.52744000000075</v>
      </c>
      <c r="H997" s="2">
        <f t="shared" si="19"/>
        <v>4.0000000037252903E-2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59237.05</v>
      </c>
      <c r="D998" s="1">
        <f>BILANCA!E20</f>
        <v>59237.05</v>
      </c>
      <c r="E998" s="1">
        <v>0</v>
      </c>
      <c r="F998" s="1">
        <v>0</v>
      </c>
      <c r="G998" s="2">
        <f t="shared" si="22"/>
        <v>2665.66725</v>
      </c>
      <c r="H998" s="2">
        <f t="shared" si="19"/>
        <v>0.10000000000582077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1447.13</v>
      </c>
      <c r="D999" s="1">
        <f>BILANCA!E21</f>
        <v>1447.13</v>
      </c>
      <c r="E999" s="1">
        <v>0</v>
      </c>
      <c r="F999" s="1">
        <v>0</v>
      </c>
      <c r="G999" s="2">
        <f t="shared" si="22"/>
        <v>69.462240000000008</v>
      </c>
      <c r="H999" s="2">
        <f t="shared" si="19"/>
        <v>0.26000000000021828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37683</v>
      </c>
      <c r="D1000" s="1">
        <f>BILANCA!E22</f>
        <v>38027.949999999997</v>
      </c>
      <c r="E1000" s="1">
        <v>0</v>
      </c>
      <c r="F1000" s="1">
        <v>0</v>
      </c>
      <c r="G1000" s="2">
        <f t="shared" si="22"/>
        <v>1933.5612999999998</v>
      </c>
      <c r="H1000" s="2">
        <f t="shared" si="19"/>
        <v>5.0000000002910383E-2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6721.94</v>
      </c>
      <c r="D1003" s="1">
        <f>BILANCA!E25</f>
        <v>6721.94</v>
      </c>
      <c r="E1003" s="1">
        <v>0</v>
      </c>
      <c r="F1003" s="1">
        <v>0</v>
      </c>
      <c r="G1003" s="2">
        <f t="shared" si="22"/>
        <v>403.31639999999993</v>
      </c>
      <c r="H1003" s="2">
        <f t="shared" si="19"/>
        <v>0.12000000000080036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125235.87</v>
      </c>
      <c r="D1004" s="1">
        <f>BILANCA!E26</f>
        <v>125568.26</v>
      </c>
      <c r="E1004" s="1">
        <v>0</v>
      </c>
      <c r="F1004" s="1">
        <v>0</v>
      </c>
      <c r="G1004" s="2">
        <f t="shared" si="22"/>
        <v>7903.8201900000004</v>
      </c>
      <c r="H1004" s="2">
        <f t="shared" si="19"/>
        <v>0.38999999999941792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210259.03</v>
      </c>
      <c r="D1006" s="1">
        <f>BILANCA!E28</f>
        <v>221659.33</v>
      </c>
      <c r="E1006" s="1">
        <v>0</v>
      </c>
      <c r="F1006" s="1">
        <v>0</v>
      </c>
      <c r="G1006" s="2">
        <f t="shared" si="22"/>
        <v>15032.28687</v>
      </c>
      <c r="H1006" s="2">
        <f t="shared" si="19"/>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51779.47</v>
      </c>
      <c r="D1013" s="1">
        <f>BILANCA!E35</f>
        <v>51093.91</v>
      </c>
      <c r="E1013" s="1">
        <v>0</v>
      </c>
      <c r="F1013" s="1">
        <v>0</v>
      </c>
      <c r="G1013" s="2">
        <f t="shared" si="22"/>
        <v>4619.0187000000005</v>
      </c>
      <c r="H1013" s="2">
        <f t="shared" si="19"/>
        <v>0.55999999999767169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51779.47</v>
      </c>
      <c r="D1014" s="1">
        <f>BILANCA!E36</f>
        <v>51093.91</v>
      </c>
      <c r="E1014" s="1">
        <v>0</v>
      </c>
      <c r="F1014" s="1">
        <v>0</v>
      </c>
      <c r="G1014" s="2">
        <f t="shared" si="22"/>
        <v>4772.9859900000001</v>
      </c>
      <c r="H1014" s="2">
        <f t="shared" si="19"/>
        <v>0.55999999999767169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680.46</v>
      </c>
      <c r="D1025" s="1">
        <f>BILANCA!E47</f>
        <v>689.65</v>
      </c>
      <c r="E1025" s="1">
        <v>0</v>
      </c>
      <c r="F1025" s="1">
        <v>0</v>
      </c>
      <c r="G1025" s="2">
        <f t="shared" si="22"/>
        <v>86.509919999999994</v>
      </c>
      <c r="H1025" s="2">
        <f t="shared" si="19"/>
        <v>0.81000000000005912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680.46</v>
      </c>
      <c r="D1028" s="1">
        <f>BILANCA!E50</f>
        <v>689.65</v>
      </c>
      <c r="E1028" s="1">
        <v>0</v>
      </c>
      <c r="F1028" s="1">
        <v>0</v>
      </c>
      <c r="G1028" s="2">
        <f t="shared" si="22"/>
        <v>92.6892</v>
      </c>
      <c r="H1028" s="2">
        <f t="shared" si="19"/>
        <v>0.81000000000005912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76695.600000000006</v>
      </c>
      <c r="D1031" s="1">
        <f>BILANCA!E53</f>
        <v>0</v>
      </c>
      <c r="E1031" s="1">
        <v>0</v>
      </c>
      <c r="F1031" s="1">
        <v>0</v>
      </c>
      <c r="G1031" s="2">
        <f t="shared" si="22"/>
        <v>3681.3888000000002</v>
      </c>
      <c r="H1031" s="2">
        <f t="shared" si="19"/>
        <v>0.39999999999417923</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76695.600000000006</v>
      </c>
      <c r="D1033" s="1">
        <f>BILANCA!E55</f>
        <v>0</v>
      </c>
      <c r="E1033" s="1">
        <v>0</v>
      </c>
      <c r="F1033" s="1">
        <v>0</v>
      </c>
      <c r="G1033" s="2">
        <f t="shared" si="22"/>
        <v>3834.7800000000007</v>
      </c>
      <c r="H1033" s="2">
        <f t="shared" si="19"/>
        <v>0.39999999999417923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2953.08</v>
      </c>
      <c r="D1034" s="1">
        <f>BILANCA!E56</f>
        <v>13407.29</v>
      </c>
      <c r="E1034" s="1">
        <v>0</v>
      </c>
      <c r="F1034" s="1">
        <v>0</v>
      </c>
      <c r="G1034" s="2">
        <f t="shared" si="22"/>
        <v>1518.15066</v>
      </c>
      <c r="H1034" s="2">
        <f t="shared" si="19"/>
        <v>0.37000000000080036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2953.08</v>
      </c>
      <c r="D1035" s="1">
        <f>BILANCA!E57</f>
        <v>13407.29</v>
      </c>
      <c r="E1035" s="1">
        <v>0</v>
      </c>
      <c r="F1035" s="1">
        <v>0</v>
      </c>
      <c r="G1035" s="2">
        <f t="shared" si="22"/>
        <v>1547.91832</v>
      </c>
      <c r="H1035" s="2">
        <f t="shared" si="19"/>
        <v>0.37000000000080036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86125.35</v>
      </c>
      <c r="D1046" s="1">
        <f>BILANCA!E68</f>
        <v>102953.81999999999</v>
      </c>
      <c r="E1046" s="1">
        <v>0</v>
      </c>
      <c r="F1046" s="1">
        <v>0</v>
      </c>
      <c r="G1046" s="2">
        <f t="shared" si="22"/>
        <v>18398.078369999999</v>
      </c>
      <c r="H1046" s="2">
        <f t="shared" si="19"/>
        <v>0.53000000001338776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6653.41</v>
      </c>
      <c r="D1047" s="1">
        <f>BILANCA!E69</f>
        <v>9825.83</v>
      </c>
      <c r="E1047" s="1">
        <v>0</v>
      </c>
      <c r="F1047" s="1">
        <v>0</v>
      </c>
      <c r="G1047" s="2">
        <f t="shared" si="22"/>
        <v>1683.52448</v>
      </c>
      <c r="H1047" s="2">
        <f t="shared" si="19"/>
        <v>0.57999999999992724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6653.41</v>
      </c>
      <c r="D1048" s="1">
        <f>BILANCA!E70</f>
        <v>9825.83</v>
      </c>
      <c r="E1048" s="1">
        <v>0</v>
      </c>
      <c r="F1048" s="1">
        <v>0</v>
      </c>
      <c r="G1048" s="2">
        <f t="shared" si="22"/>
        <v>1709.8295499999999</v>
      </c>
      <c r="H1048" s="2">
        <f t="shared" si="19"/>
        <v>0.57999999999992724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6653.41</v>
      </c>
      <c r="D1050" s="1">
        <f>BILANCA!E72</f>
        <v>9825.83</v>
      </c>
      <c r="E1050" s="1">
        <v>0</v>
      </c>
      <c r="F1050" s="1">
        <v>0</v>
      </c>
      <c r="G1050" s="2">
        <f t="shared" si="22"/>
        <v>1762.4396899999999</v>
      </c>
      <c r="H1050" s="2">
        <f t="shared" si="19"/>
        <v>0.57999999999992724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6925.93</v>
      </c>
      <c r="D1056" s="1">
        <f>BILANCA!E78</f>
        <v>4827.1499999999996</v>
      </c>
      <c r="E1056" s="1">
        <v>0</v>
      </c>
      <c r="F1056" s="1">
        <v>0</v>
      </c>
      <c r="G1056" s="2">
        <f t="shared" si="22"/>
        <v>1210.3567899999998</v>
      </c>
      <c r="H1056" s="2">
        <f t="shared" si="19"/>
        <v>0.21999999999934516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935.83</v>
      </c>
      <c r="D1062" s="1">
        <f>BILANCA!E84</f>
        <v>224.94</v>
      </c>
      <c r="E1062" s="1">
        <v>0</v>
      </c>
      <c r="F1062" s="1">
        <v>0</v>
      </c>
      <c r="G1062" s="2">
        <f t="shared" si="22"/>
        <v>109.47109</v>
      </c>
      <c r="H1062" s="2">
        <f t="shared" si="19"/>
        <v>0.22999999999996135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5990.1</v>
      </c>
      <c r="D1064" s="1">
        <f>BILANCA!E86</f>
        <v>4602.21</v>
      </c>
      <c r="E1064" s="1">
        <v>0</v>
      </c>
      <c r="F1064" s="1">
        <v>0</v>
      </c>
      <c r="G1064" s="2">
        <f t="shared" si="22"/>
        <v>1230.75612</v>
      </c>
      <c r="H1064" s="2">
        <f t="shared" si="19"/>
        <v>0.31000000000040018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39.799999999999997</v>
      </c>
      <c r="D1124" s="1">
        <f>BILANCA!E146</f>
        <v>39.800000000000004</v>
      </c>
      <c r="E1124" s="1">
        <v>0</v>
      </c>
      <c r="F1124" s="1">
        <v>0</v>
      </c>
      <c r="G1124" s="2">
        <f t="shared" si="22"/>
        <v>16.8354</v>
      </c>
      <c r="H1124" s="2">
        <f t="shared" si="23"/>
        <v>0.39999999999999858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106.16</v>
      </c>
      <c r="D1137" s="1">
        <f>BILANCA!E159</f>
        <v>79.62</v>
      </c>
      <c r="E1137" s="1">
        <v>0</v>
      </c>
      <c r="F1137" s="1">
        <v>0</v>
      </c>
      <c r="G1137" s="2">
        <f t="shared" si="22"/>
        <v>40.871600000000001</v>
      </c>
      <c r="H1137" s="2">
        <f t="shared" si="23"/>
        <v>0.53999999999999204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66.36</v>
      </c>
      <c r="D1141" s="1">
        <f>BILANCA!E163</f>
        <v>39.82</v>
      </c>
      <c r="E1141" s="1">
        <v>0</v>
      </c>
      <c r="F1141" s="1">
        <v>0</v>
      </c>
      <c r="G1141" s="2">
        <f t="shared" si="22"/>
        <v>23.068000000000001</v>
      </c>
      <c r="H1141" s="2">
        <f t="shared" si="23"/>
        <v>0.53999999999999915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72506.210000000006</v>
      </c>
      <c r="D1148" s="1">
        <f>BILANCA!E170</f>
        <v>88261.04</v>
      </c>
      <c r="E1148" s="1">
        <v>0</v>
      </c>
      <c r="F1148" s="1">
        <v>0</v>
      </c>
      <c r="G1148" s="2">
        <f t="shared" si="22"/>
        <v>41089.667849999998</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195</v>
      </c>
      <c r="D1149" s="1">
        <f>BILANCA!E171</f>
        <v>0</v>
      </c>
      <c r="E1149" s="1">
        <v>0</v>
      </c>
      <c r="F1149" s="1">
        <v>0</v>
      </c>
      <c r="G1149" s="2">
        <f t="shared" si="22"/>
        <v>32.370000000000005</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72311.210000000006</v>
      </c>
      <c r="D1151" s="1">
        <f>BILANCA!E173</f>
        <v>88261.04</v>
      </c>
      <c r="E1151" s="1">
        <v>0</v>
      </c>
      <c r="F1151" s="1">
        <v>0</v>
      </c>
      <c r="G1151" s="2">
        <f t="shared" si="22"/>
        <v>41803.992720000002</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349634</v>
      </c>
      <c r="D1152" s="1">
        <f>BILANCA!E175</f>
        <v>358570.5</v>
      </c>
      <c r="E1152" s="1">
        <v>0</v>
      </c>
      <c r="F1152" s="1">
        <v>0</v>
      </c>
      <c r="G1152" s="2">
        <f t="shared" si="22"/>
        <v>180284.97500000001</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86036.010000000009</v>
      </c>
      <c r="D1153" s="1">
        <f>BILANCA!E176</f>
        <v>99752.01999999999</v>
      </c>
      <c r="E1153" s="1">
        <v>0</v>
      </c>
      <c r="F1153" s="1">
        <v>0</v>
      </c>
      <c r="G1153" s="2">
        <f t="shared" si="22"/>
        <v>48541.808499999999</v>
      </c>
      <c r="H1153" s="2">
        <f t="shared" si="23"/>
        <v>2.9999999998835847E-2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85143.85</v>
      </c>
      <c r="D1154" s="1">
        <f>BILANCA!E177</f>
        <v>99251.349999999991</v>
      </c>
      <c r="E1154" s="1">
        <v>0</v>
      </c>
      <c r="F1154" s="1">
        <v>0</v>
      </c>
      <c r="G1154" s="2">
        <f t="shared" si="22"/>
        <v>48503.56005</v>
      </c>
      <c r="H1154" s="2">
        <f t="shared" si="23"/>
        <v>0.49999999998544808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72234.100000000006</v>
      </c>
      <c r="D1155" s="1">
        <f>BILANCA!E178</f>
        <v>88286.37</v>
      </c>
      <c r="E1155" s="1">
        <v>0</v>
      </c>
      <c r="F1155" s="1">
        <v>0</v>
      </c>
      <c r="G1155" s="2">
        <f t="shared" si="22"/>
        <v>42794.776479999993</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6078.32</v>
      </c>
      <c r="D1156" s="1">
        <f>BILANCA!E179</f>
        <v>6321.31</v>
      </c>
      <c r="E1156" s="1">
        <v>0</v>
      </c>
      <c r="F1156" s="1">
        <v>0</v>
      </c>
      <c r="G1156" s="2">
        <f t="shared" si="22"/>
        <v>3238.72262</v>
      </c>
      <c r="H1156" s="2">
        <f t="shared" si="23"/>
        <v>0.63000000000010914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62.81</v>
      </c>
      <c r="D1157" s="1">
        <f>BILANCA!E180</f>
        <v>56.29</v>
      </c>
      <c r="E1157" s="1">
        <v>0</v>
      </c>
      <c r="F1157" s="1">
        <v>0</v>
      </c>
      <c r="G1157" s="2">
        <f t="shared" si="22"/>
        <v>30.517859999999999</v>
      </c>
      <c r="H1157" s="2">
        <f t="shared" si="23"/>
        <v>0.47999999999999687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62.81</v>
      </c>
      <c r="D1160" s="1">
        <f>BILANCA!E183</f>
        <v>56.29</v>
      </c>
      <c r="E1160" s="1">
        <v>0</v>
      </c>
      <c r="F1160" s="1">
        <v>0</v>
      </c>
      <c r="G1160" s="2">
        <f t="shared" si="22"/>
        <v>31.044029999999999</v>
      </c>
      <c r="H1160" s="2">
        <f t="shared" si="23"/>
        <v>0.47999999999999687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6768.62</v>
      </c>
      <c r="D1165" s="1">
        <f>BILANCA!E188</f>
        <v>4587.38</v>
      </c>
      <c r="E1165" s="1">
        <v>0</v>
      </c>
      <c r="F1165" s="1">
        <v>0</v>
      </c>
      <c r="G1165" s="2">
        <f t="shared" si="22"/>
        <v>2901.6951599999998</v>
      </c>
      <c r="H1165" s="2">
        <f t="shared" si="23"/>
        <v>0.76000000000021828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270.08999999999997</v>
      </c>
      <c r="D1166" s="1">
        <f>BILANCA!E189</f>
        <v>104.56</v>
      </c>
      <c r="E1166" s="1">
        <v>0</v>
      </c>
      <c r="F1166" s="1">
        <v>0</v>
      </c>
      <c r="G1166" s="2">
        <f t="shared" si="22"/>
        <v>87.695429999999988</v>
      </c>
      <c r="H1166" s="2">
        <f t="shared" si="23"/>
        <v>0.52999999999997272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622.07000000000005</v>
      </c>
      <c r="D1211" s="1">
        <f>BILANCA!E234</f>
        <v>396.11</v>
      </c>
      <c r="E1211" s="1">
        <v>0</v>
      </c>
      <c r="F1211" s="1">
        <v>0</v>
      </c>
      <c r="G1211" s="2">
        <f t="shared" si="22"/>
        <v>322.45812000000001</v>
      </c>
      <c r="H1211" s="2">
        <f t="shared" si="23"/>
        <v>0.18000000000006366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622.07000000000005</v>
      </c>
      <c r="D1212" s="1">
        <f>BILANCA!E235</f>
        <v>0</v>
      </c>
      <c r="E1212" s="1">
        <v>0</v>
      </c>
      <c r="F1212" s="1">
        <v>0</v>
      </c>
      <c r="G1212" s="2">
        <f t="shared" si="22"/>
        <v>142.45403000000002</v>
      </c>
      <c r="H1212" s="2">
        <f t="shared" si="23"/>
        <v>7.0000000000050022E-2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396.11</v>
      </c>
      <c r="E1213" s="1">
        <v>0</v>
      </c>
      <c r="F1213" s="1">
        <v>0</v>
      </c>
      <c r="G1213" s="2">
        <f t="shared" si="22"/>
        <v>182.21060000000003</v>
      </c>
      <c r="H1213" s="2">
        <f t="shared" si="23"/>
        <v>0.11000000000001364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263597.99</v>
      </c>
      <c r="D1214" s="1">
        <f>BILANCA!E237</f>
        <v>258818.48</v>
      </c>
      <c r="E1214" s="1">
        <v>0</v>
      </c>
      <c r="F1214" s="1">
        <v>0</v>
      </c>
      <c r="G1214" s="2">
        <f t="shared" si="22"/>
        <v>180465.27345000001</v>
      </c>
      <c r="H1214" s="2">
        <f t="shared" si="23"/>
        <v>0.4900000000197906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263568.56</v>
      </c>
      <c r="D1215" s="1">
        <f>BILANCA!E238</f>
        <v>255676.59</v>
      </c>
      <c r="E1215" s="1">
        <v>0</v>
      </c>
      <c r="F1215" s="1">
        <v>0</v>
      </c>
      <c r="G1215" s="2">
        <f t="shared" si="22"/>
        <v>179781.84367999999</v>
      </c>
      <c r="H1215" s="2">
        <f t="shared" si="23"/>
        <v>0.85000000000582077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263568.56</v>
      </c>
      <c r="D1216" s="1">
        <f>BILANCA!E239</f>
        <v>255676.59</v>
      </c>
      <c r="E1216" s="1">
        <v>0</v>
      </c>
      <c r="F1216" s="1">
        <v>0</v>
      </c>
      <c r="G1216" s="2">
        <f t="shared" si="22"/>
        <v>180556.76542000001</v>
      </c>
      <c r="H1216" s="2">
        <f t="shared" si="23"/>
        <v>0.85000000000582077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263568.56</v>
      </c>
      <c r="D1217" s="1">
        <f>BILANCA!E240</f>
        <v>255676.59</v>
      </c>
      <c r="E1217" s="1">
        <v>0</v>
      </c>
      <c r="F1217" s="1">
        <v>0</v>
      </c>
      <c r="G1217" s="2">
        <f t="shared" si="22"/>
        <v>181331.68716000003</v>
      </c>
      <c r="H1217" s="2">
        <f t="shared" si="23"/>
        <v>0.85000000000582077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-10.389999999999986</v>
      </c>
      <c r="D1222" s="1">
        <f>BILANCA!E245</f>
        <v>3102.0699999999997</v>
      </c>
      <c r="E1222" s="1">
        <v>0</v>
      </c>
      <c r="F1222" s="1">
        <v>0</v>
      </c>
      <c r="G1222" s="2">
        <f t="shared" si="22"/>
        <v>1480.3062499999996</v>
      </c>
      <c r="H1222" s="2">
        <f t="shared" si="23"/>
        <v>0.45999999999969532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926.03</v>
      </c>
      <c r="D1223" s="1">
        <f>BILANCA!E246</f>
        <v>3845.87</v>
      </c>
      <c r="E1223" s="1">
        <v>0</v>
      </c>
      <c r="F1223" s="1">
        <v>0</v>
      </c>
      <c r="G1223" s="2">
        <f t="shared" si="22"/>
        <v>2068.2647999999999</v>
      </c>
      <c r="H1223" s="2">
        <f t="shared" si="23"/>
        <v>0.16000000000008185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926.03</v>
      </c>
      <c r="D1224" s="1">
        <f>BILANCA!E247</f>
        <v>3845.87</v>
      </c>
      <c r="E1224" s="1">
        <v>0</v>
      </c>
      <c r="F1224" s="1">
        <v>0</v>
      </c>
      <c r="G1224" s="2">
        <f t="shared" si="22"/>
        <v>2076.8825699999998</v>
      </c>
      <c r="H1224" s="2">
        <f t="shared" si="23"/>
        <v>0.16000000000008185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936.42</v>
      </c>
      <c r="D1227" s="1">
        <f>BILANCA!E250</f>
        <v>743.8</v>
      </c>
      <c r="E1227" s="1">
        <v>0</v>
      </c>
      <c r="F1227" s="1">
        <v>0</v>
      </c>
      <c r="G1227" s="2">
        <f t="shared" si="22"/>
        <v>591.46087999999986</v>
      </c>
      <c r="H1227" s="2">
        <f t="shared" si="23"/>
        <v>0.62000000000000455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936.42</v>
      </c>
      <c r="D1229" s="1">
        <f>BILANCA!E252</f>
        <v>743.8</v>
      </c>
      <c r="E1229" s="1">
        <v>0</v>
      </c>
      <c r="F1229" s="1">
        <v>0</v>
      </c>
      <c r="G1229" s="2">
        <f t="shared" si="22"/>
        <v>596.30891999999994</v>
      </c>
      <c r="H1229" s="2">
        <f t="shared" si="23"/>
        <v>0.62000000000000455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39.82</v>
      </c>
      <c r="D1232" s="1">
        <f>BILANCA!E255</f>
        <v>39.82</v>
      </c>
      <c r="E1232" s="1">
        <v>0</v>
      </c>
      <c r="F1232" s="1">
        <v>0</v>
      </c>
      <c r="G1232" s="2">
        <f t="shared" si="22"/>
        <v>29.745539999999998</v>
      </c>
      <c r="H1232" s="2">
        <f t="shared" si="23"/>
        <v>0.35999999999999943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22365.35</v>
      </c>
      <c r="D1236" s="1">
        <f>BILANCA!E259</f>
        <v>42768.89</v>
      </c>
      <c r="E1236" s="1">
        <v>0</v>
      </c>
      <c r="F1236" s="1">
        <v>0</v>
      </c>
      <c r="G1236" s="2">
        <f t="shared" si="22"/>
        <v>27299.491889999998</v>
      </c>
      <c r="H1236" s="2">
        <f t="shared" si="23"/>
        <v>0.45999999999912689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22365.35</v>
      </c>
      <c r="D1237" s="1">
        <f>BILANCA!E260</f>
        <v>42768.89</v>
      </c>
      <c r="E1237" s="1">
        <v>0</v>
      </c>
      <c r="F1237" s="1">
        <v>0</v>
      </c>
      <c r="G1237" s="2">
        <f t="shared" si="22"/>
        <v>27407.395019999996</v>
      </c>
      <c r="H1237" s="2">
        <f t="shared" si="23"/>
        <v>0.45999999999912689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106.16</v>
      </c>
      <c r="D1240" s="1">
        <f>BILANCA!E264</f>
        <v>79.62</v>
      </c>
      <c r="E1240" s="1">
        <v>0</v>
      </c>
      <c r="F1240" s="1">
        <v>0</v>
      </c>
      <c r="G1240" s="2">
        <f t="shared" si="22"/>
        <v>68.207800000000006</v>
      </c>
      <c r="H1240" s="2">
        <f t="shared" si="23"/>
        <v>0.53999999999999204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5990.1</v>
      </c>
      <c r="D1244" s="1">
        <f>BILANCA!E268</f>
        <v>4602.21</v>
      </c>
      <c r="E1244" s="1">
        <v>0</v>
      </c>
      <c r="F1244" s="1">
        <v>0</v>
      </c>
      <c r="G1244" s="2">
        <f t="shared" si="24"/>
        <v>3965.7697200000002</v>
      </c>
      <c r="H1244" s="2">
        <f t="shared" si="23"/>
        <v>0.31000000000040018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360.68</v>
      </c>
      <c r="E1263" s="1">
        <v>0</v>
      </c>
      <c r="F1263" s="1">
        <v>0</v>
      </c>
      <c r="G1263" s="2">
        <f t="shared" si="24"/>
        <v>201.98080000000002</v>
      </c>
      <c r="H1263" s="2">
        <f t="shared" si="23"/>
        <v>0.31999999999999318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85143.85</v>
      </c>
      <c r="D1264" s="1">
        <f>BILANCA!E288</f>
        <v>98890.67</v>
      </c>
      <c r="E1264" s="1">
        <v>0</v>
      </c>
      <c r="F1264" s="1">
        <v>0</v>
      </c>
      <c r="G1264" s="2">
        <f t="shared" si="24"/>
        <v>79501.978390000004</v>
      </c>
      <c r="H1264" s="2">
        <f t="shared" si="23"/>
        <v>0.47999999999592546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23.31</v>
      </c>
      <c r="E1265" s="1">
        <v>0</v>
      </c>
      <c r="F1265" s="1">
        <v>0</v>
      </c>
      <c r="G1265" s="2">
        <f t="shared" si="24"/>
        <v>13.146839999999997</v>
      </c>
      <c r="H1265" s="2">
        <f t="shared" si="23"/>
        <v>0.30999999999999872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270.08999999999997</v>
      </c>
      <c r="D1266" s="1">
        <f>BILANCA!E290</f>
        <v>81.25</v>
      </c>
      <c r="E1266" s="1">
        <v>0</v>
      </c>
      <c r="F1266" s="1">
        <v>0</v>
      </c>
      <c r="G1266" s="2">
        <f t="shared" si="24"/>
        <v>122.42296999999998</v>
      </c>
      <c r="H1266" s="2">
        <f t="shared" si="23"/>
        <v>0.33999999999997499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6768.62</v>
      </c>
      <c r="D1278" s="1">
        <f>BILANCA!E302</f>
        <v>4587.38</v>
      </c>
      <c r="E1278" s="1">
        <v>0</v>
      </c>
      <c r="F1278" s="1">
        <v>0</v>
      </c>
      <c r="G1278" s="2">
        <f t="shared" si="24"/>
        <v>4703.2970999999998</v>
      </c>
      <c r="H1278" s="2">
        <f t="shared" si="23"/>
        <v>0.76000000000021828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912831.63</v>
      </c>
      <c r="D1408" s="1">
        <f>'RAS-funkcijski'!E114</f>
        <v>1107239.01</v>
      </c>
      <c r="E1408" s="1">
        <v>0</v>
      </c>
      <c r="F1408" s="1">
        <v>0</v>
      </c>
      <c r="G1408" s="2">
        <f t="shared" si="24"/>
        <v>344004.06150000001</v>
      </c>
      <c r="H1408" s="2">
        <f t="shared" si="27"/>
        <v>0.38000000000465661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912831.63</v>
      </c>
      <c r="D1412" s="1">
        <f>'RAS-funkcijski'!E118</f>
        <v>1107239.01</v>
      </c>
      <c r="E1412" s="1">
        <v>0</v>
      </c>
      <c r="F1412" s="1">
        <v>0</v>
      </c>
      <c r="G1412" s="2">
        <f t="shared" si="24"/>
        <v>356513.30009999999</v>
      </c>
      <c r="H1412" s="2">
        <f t="shared" si="27"/>
        <v>0.38000000000465661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912831.63</v>
      </c>
      <c r="D1414" s="1">
        <f>'RAS-funkcijski'!E120</f>
        <v>1107239.01</v>
      </c>
      <c r="E1414" s="1">
        <v>0</v>
      </c>
      <c r="F1414" s="1">
        <v>0</v>
      </c>
      <c r="G1414" s="2">
        <f t="shared" si="24"/>
        <v>362767.91940000001</v>
      </c>
      <c r="H1414" s="2">
        <f t="shared" si="27"/>
        <v>0.38000000000465661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912831.63</v>
      </c>
      <c r="D1435" s="13">
        <f>'RAS-funkcijski'!E141</f>
        <v>1107239.01</v>
      </c>
      <c r="E1435" s="13">
        <v>0</v>
      </c>
      <c r="F1435" s="13">
        <v>0</v>
      </c>
      <c r="G1435" s="14">
        <f t="shared" si="24"/>
        <v>428441.42204999999</v>
      </c>
      <c r="H1435" s="14">
        <f t="shared" si="27"/>
        <v>0.38000000000465661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13.26</v>
      </c>
      <c r="E1436" s="6">
        <v>0</v>
      </c>
      <c r="F1436" s="6">
        <v>0</v>
      </c>
      <c r="G1436" s="7">
        <f t="shared" si="24"/>
        <v>2.6519999999999998E-2</v>
      </c>
      <c r="H1436" s="7">
        <f t="shared" si="27"/>
        <v>0.25999999999999979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13.26</v>
      </c>
      <c r="E1453" s="1">
        <v>0</v>
      </c>
      <c r="F1453" s="1">
        <v>0</v>
      </c>
      <c r="G1453" s="2">
        <f t="shared" si="24"/>
        <v>0.47735999999999995</v>
      </c>
      <c r="H1453" s="2">
        <f t="shared" si="27"/>
        <v>0.25999999999999979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13.26</v>
      </c>
      <c r="E1461" s="1">
        <v>0</v>
      </c>
      <c r="F1461" s="1">
        <v>0</v>
      </c>
      <c r="G1461" s="2">
        <f t="shared" si="24"/>
        <v>0.68951999999999991</v>
      </c>
      <c r="H1461" s="2">
        <f t="shared" si="27"/>
        <v>0.25999999999999979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13.26</v>
      </c>
      <c r="E1467" s="1">
        <v>0</v>
      </c>
      <c r="F1467" s="1">
        <v>0</v>
      </c>
      <c r="G1467" s="2">
        <f t="shared" si="24"/>
        <v>0.84863999999999995</v>
      </c>
      <c r="H1467" s="2">
        <f t="shared" si="27"/>
        <v>0.25999999999999979</v>
      </c>
      <c r="I1467" s="10">
        <f t="shared" si="31"/>
        <v>0.2206463999999998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85413.94</v>
      </c>
      <c r="D1480" s="6"/>
      <c r="E1480" s="6">
        <v>0</v>
      </c>
      <c r="F1480" s="6">
        <v>0</v>
      </c>
      <c r="G1480" s="7">
        <f t="shared" ref="G1480:G1580" si="34">B1480/1000*C1480</f>
        <v>85.413940000000011</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1128751.4200000002</v>
      </c>
      <c r="D1481" s="1">
        <v>0</v>
      </c>
      <c r="E1481" s="1">
        <v>0</v>
      </c>
      <c r="F1481" s="1">
        <v>0</v>
      </c>
      <c r="G1481" s="2">
        <f t="shared" si="34"/>
        <v>2257.5028400000006</v>
      </c>
      <c r="H1481" s="2">
        <f t="shared" si="35"/>
        <v>0.42000000015832484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4775.6400000000003</v>
      </c>
      <c r="D1482" s="1">
        <v>0</v>
      </c>
      <c r="E1482" s="1">
        <v>0</v>
      </c>
      <c r="F1482" s="1">
        <v>0</v>
      </c>
      <c r="G1482" s="2">
        <f t="shared" si="34"/>
        <v>14.326920000000001</v>
      </c>
      <c r="H1482" s="2">
        <f t="shared" si="35"/>
        <v>0.35999999999967258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1110091.1900000002</v>
      </c>
      <c r="D1483" s="1">
        <v>0</v>
      </c>
      <c r="E1483" s="1">
        <v>0</v>
      </c>
      <c r="F1483" s="1">
        <v>0</v>
      </c>
      <c r="G1483" s="2">
        <f t="shared" si="34"/>
        <v>4440.3647600000004</v>
      </c>
      <c r="H1483" s="2">
        <f t="shared" si="35"/>
        <v>0.19000000017695129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951886.74</v>
      </c>
      <c r="D1484" s="1">
        <v>0</v>
      </c>
      <c r="E1484" s="1">
        <v>0</v>
      </c>
      <c r="F1484" s="1">
        <v>0</v>
      </c>
      <c r="G1484" s="2">
        <f t="shared" si="34"/>
        <v>4759.4337000000005</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155408.63</v>
      </c>
      <c r="D1485" s="1">
        <v>0</v>
      </c>
      <c r="E1485" s="1">
        <v>0</v>
      </c>
      <c r="F1485" s="1">
        <v>0</v>
      </c>
      <c r="G1485" s="2">
        <f t="shared" si="34"/>
        <v>932.4517800000001</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538.37</v>
      </c>
      <c r="D1486" s="1">
        <v>0</v>
      </c>
      <c r="E1486" s="1">
        <v>0</v>
      </c>
      <c r="F1486" s="1">
        <v>0</v>
      </c>
      <c r="G1486" s="2">
        <f t="shared" si="34"/>
        <v>3.7685900000000001</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2257.4499999999998</v>
      </c>
      <c r="D1491" s="1">
        <v>0</v>
      </c>
      <c r="E1491" s="1">
        <v>0</v>
      </c>
      <c r="F1491" s="1">
        <v>0</v>
      </c>
      <c r="G1491" s="2">
        <f t="shared" si="34"/>
        <v>27.089399999999998</v>
      </c>
      <c r="H1491" s="2">
        <f t="shared" si="35"/>
        <v>0.4499999999998181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13884.59</v>
      </c>
      <c r="D1492" s="1">
        <v>0</v>
      </c>
      <c r="E1492" s="1">
        <v>0</v>
      </c>
      <c r="F1492" s="1">
        <v>0</v>
      </c>
      <c r="G1492" s="2">
        <f t="shared" si="34"/>
        <v>180.49966999999998</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1114809.45</v>
      </c>
      <c r="D1499" s="1">
        <v>0</v>
      </c>
      <c r="E1499" s="1">
        <v>0</v>
      </c>
      <c r="F1499" s="1">
        <v>0</v>
      </c>
      <c r="G1499" s="2">
        <f t="shared" si="34"/>
        <v>22296.188999999998</v>
      </c>
      <c r="H1499" s="2">
        <f t="shared" si="35"/>
        <v>0.44999999995343387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6936.96</v>
      </c>
      <c r="D1500" s="1">
        <v>0</v>
      </c>
      <c r="E1500" s="1">
        <v>0</v>
      </c>
      <c r="F1500" s="1">
        <v>0</v>
      </c>
      <c r="G1500" s="2">
        <f t="shared" si="34"/>
        <v>145.67616000000001</v>
      </c>
      <c r="H1500" s="2">
        <f t="shared" si="35"/>
        <v>3.999999999996362E-2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1093822.3699999999</v>
      </c>
      <c r="D1501" s="1">
        <v>0</v>
      </c>
      <c r="E1501" s="1">
        <v>0</v>
      </c>
      <c r="F1501" s="1">
        <v>0</v>
      </c>
      <c r="G1501" s="2">
        <f t="shared" si="34"/>
        <v>24064.092139999997</v>
      </c>
      <c r="H1501" s="2">
        <f t="shared" si="35"/>
        <v>0.36999999987892807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935834.47</v>
      </c>
      <c r="D1502" s="1">
        <v>0</v>
      </c>
      <c r="E1502" s="1">
        <v>0</v>
      </c>
      <c r="F1502" s="1">
        <v>0</v>
      </c>
      <c r="G1502" s="2">
        <f t="shared" si="34"/>
        <v>21524.19281</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155185.56</v>
      </c>
      <c r="D1503" s="1">
        <v>0</v>
      </c>
      <c r="E1503" s="1">
        <v>0</v>
      </c>
      <c r="F1503" s="1">
        <v>0</v>
      </c>
      <c r="G1503" s="2">
        <f t="shared" si="34"/>
        <v>3724.4534400000002</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544.89</v>
      </c>
      <c r="D1504" s="1">
        <v>0</v>
      </c>
      <c r="E1504" s="1">
        <v>0</v>
      </c>
      <c r="F1504" s="1">
        <v>0</v>
      </c>
      <c r="G1504" s="2">
        <f t="shared" si="34"/>
        <v>13.622250000000001</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2257.4499999999998</v>
      </c>
      <c r="D1509" s="1">
        <v>0</v>
      </c>
      <c r="E1509" s="1">
        <v>0</v>
      </c>
      <c r="F1509" s="1">
        <v>0</v>
      </c>
      <c r="G1509" s="2">
        <f t="shared" si="34"/>
        <v>67.723499999999987</v>
      </c>
      <c r="H1509" s="2">
        <f t="shared" si="35"/>
        <v>0.4499999999998181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14050.12</v>
      </c>
      <c r="D1510" s="1">
        <v>0</v>
      </c>
      <c r="E1510" s="1">
        <v>0</v>
      </c>
      <c r="F1510" s="1">
        <v>0</v>
      </c>
      <c r="G1510" s="2">
        <f t="shared" si="34"/>
        <v>435.55372</v>
      </c>
      <c r="H1510" s="2">
        <f t="shared" si="35"/>
        <v>0.12000000000080036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99355.910000000149</v>
      </c>
      <c r="D1517" s="1">
        <v>0</v>
      </c>
      <c r="E1517" s="1">
        <v>0</v>
      </c>
      <c r="F1517" s="1">
        <v>0</v>
      </c>
      <c r="G1517" s="2">
        <f t="shared" si="34"/>
        <v>3775.5245800000057</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451.68</v>
      </c>
      <c r="D1518" s="1">
        <v>0</v>
      </c>
      <c r="E1518" s="1">
        <v>0</v>
      </c>
      <c r="F1518" s="1">
        <v>0</v>
      </c>
      <c r="G1518" s="2">
        <f t="shared" si="34"/>
        <v>17.61552</v>
      </c>
      <c r="H1518" s="2">
        <f t="shared" si="35"/>
        <v>0.31999999999999318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67.69</v>
      </c>
      <c r="D1519" s="1">
        <v>0</v>
      </c>
      <c r="E1519" s="1">
        <v>0</v>
      </c>
      <c r="F1519" s="1">
        <v>0</v>
      </c>
      <c r="G1519" s="2">
        <f t="shared" si="34"/>
        <v>2.7075999999999998</v>
      </c>
      <c r="H1519" s="2">
        <f t="shared" si="35"/>
        <v>0.31000000000000227</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67.69</v>
      </c>
      <c r="D1520" s="1">
        <v>0</v>
      </c>
      <c r="E1520" s="1">
        <v>0</v>
      </c>
      <c r="F1520" s="1">
        <v>0</v>
      </c>
      <c r="G1520" s="2">
        <f t="shared" si="34"/>
        <v>2.77529</v>
      </c>
      <c r="H1520" s="2">
        <f t="shared" si="35"/>
        <v>0.31000000000000227</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360.68</v>
      </c>
      <c r="D1524" s="1">
        <v>0</v>
      </c>
      <c r="E1524" s="1">
        <v>0</v>
      </c>
      <c r="F1524" s="1">
        <v>0</v>
      </c>
      <c r="G1524" s="2">
        <f t="shared" si="34"/>
        <v>16.230599999999999</v>
      </c>
      <c r="H1524" s="2">
        <f t="shared" si="35"/>
        <v>0.31999999999999318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360.68</v>
      </c>
      <c r="D1530" s="1">
        <v>0</v>
      </c>
      <c r="E1530" s="1">
        <v>0</v>
      </c>
      <c r="F1530" s="1">
        <v>0</v>
      </c>
      <c r="G1530" s="2">
        <f t="shared" si="34"/>
        <v>18.394679999999997</v>
      </c>
      <c r="H1530" s="2">
        <f t="shared" si="35"/>
        <v>0.31999999999999318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360.68</v>
      </c>
      <c r="D1531" s="1">
        <v>0</v>
      </c>
      <c r="E1531" s="1">
        <v>0</v>
      </c>
      <c r="F1531" s="1">
        <v>0</v>
      </c>
      <c r="G1531" s="2">
        <f t="shared" si="34"/>
        <v>18.75536</v>
      </c>
      <c r="H1531" s="2">
        <f t="shared" si="35"/>
        <v>0.31999999999999318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23.31</v>
      </c>
      <c r="D1565" s="1">
        <v>0</v>
      </c>
      <c r="E1565" s="1">
        <v>0</v>
      </c>
      <c r="F1565" s="1">
        <v>0</v>
      </c>
      <c r="G1565" s="2">
        <f t="shared" si="34"/>
        <v>2.0046599999999999</v>
      </c>
      <c r="H1565" s="2">
        <f t="shared" si="35"/>
        <v>0.30999999999999872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23.31</v>
      </c>
      <c r="D1566" s="1">
        <v>0</v>
      </c>
      <c r="E1566" s="1">
        <v>0</v>
      </c>
      <c r="F1566" s="1">
        <v>0</v>
      </c>
      <c r="G1566" s="2">
        <f t="shared" si="34"/>
        <v>2.0279699999999998</v>
      </c>
      <c r="H1566" s="2">
        <f t="shared" si="35"/>
        <v>0.30999999999999872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98904.23</v>
      </c>
      <c r="D1576" s="1">
        <v>0</v>
      </c>
      <c r="E1576" s="1">
        <v>0</v>
      </c>
      <c r="F1576" s="1">
        <v>0</v>
      </c>
      <c r="G1576" s="2">
        <f t="shared" si="34"/>
        <v>9593.7103100000004</v>
      </c>
      <c r="H1576" s="2">
        <f t="shared" si="35"/>
        <v>0.22999999999592546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98822.98</v>
      </c>
      <c r="D1578" s="1">
        <v>0</v>
      </c>
      <c r="E1578" s="1">
        <v>0</v>
      </c>
      <c r="F1578" s="1">
        <v>0</v>
      </c>
      <c r="G1578" s="2">
        <f t="shared" si="34"/>
        <v>9783.4750199999999</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81.25</v>
      </c>
      <c r="D1579" s="1">
        <v>0</v>
      </c>
      <c r="E1579" s="1">
        <v>0</v>
      </c>
      <c r="F1579" s="1">
        <v>0</v>
      </c>
      <c r="G1579" s="2">
        <f t="shared" si="34"/>
        <v>8.125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3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17499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911642.91</v>
      </c>
      <c r="I16" s="170">
        <f>'PR-RAS'!E6</f>
        <v>1110351.47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904714.79000000015</v>
      </c>
      <c r="I17" s="170">
        <f>'PR-RAS'!E151</f>
        <v>1093299.8800000001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3102.0699999999629</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10.390000000097871</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263508.65000000002</v>
      </c>
      <c r="I20" s="173">
        <f>BILANCA!E7</f>
        <v>255616.68000000002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86125.35</v>
      </c>
      <c r="I21" s="175">
        <f>BILANCA!E68</f>
        <v>102953.81999999999</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86036.010000000009</v>
      </c>
      <c r="I22" s="175">
        <f>BILANCA!E176</f>
        <v>99752.01999999999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263597.99</v>
      </c>
      <c r="I23" s="177">
        <f>BILANCA!E237</f>
        <v>258818.48</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912831.63</v>
      </c>
      <c r="I27" s="175">
        <f>'RAS-funkcijski'!E114</f>
        <v>1107239.01</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912831.63</v>
      </c>
      <c r="I28" s="179">
        <f>'RAS-funkcijski'!E141</f>
        <v>1107239.01</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13.26</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13.26</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85413.94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99355.910000000149</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451.68</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98904.23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04" zoomScaleNormal="100" workbookViewId="0">
      <selection activeCell="G612" sqref="G6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911642.91</v>
      </c>
      <c r="E6" s="51">
        <f>E7+E44+E50+E82+E106+E124+E133+E139</f>
        <v>1110351.47</v>
      </c>
      <c r="F6" s="52">
        <f t="shared" ref="F6:F131" si="0">IF(D6&lt;&gt;0,IF(E6/D6&gt;=100,"&gt;&gt;100",E6/D6*100),"-")</f>
        <v>121.79675373112921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796566.03</v>
      </c>
      <c r="E50" s="51">
        <f>E51+E54+E59+E62+E65+E68+E71+E74+E77</f>
        <v>930456.71</v>
      </c>
      <c r="F50" s="52">
        <f t="shared" si="0"/>
        <v>116.80848479064565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796566.03</v>
      </c>
      <c r="E68" s="51">
        <f t="shared" si="15"/>
        <v>930456.71</v>
      </c>
      <c r="F68" s="52">
        <f t="shared" si="0"/>
        <v>116.80848479064565</v>
      </c>
    </row>
    <row r="69" spans="1:6" ht="12.75" customHeight="1" x14ac:dyDescent="0.2">
      <c r="A69" s="53" t="s">
        <v>184</v>
      </c>
      <c r="B69" s="85" t="s">
        <v>185</v>
      </c>
      <c r="C69" s="50" t="s">
        <v>184</v>
      </c>
      <c r="D69" s="242">
        <v>796035.14</v>
      </c>
      <c r="E69" s="242">
        <v>925795.59</v>
      </c>
      <c r="F69" s="52">
        <f t="shared" si="0"/>
        <v>116.30084445769566</v>
      </c>
    </row>
    <row r="70" spans="1:6" ht="24" x14ac:dyDescent="0.2">
      <c r="A70" s="53" t="s">
        <v>186</v>
      </c>
      <c r="B70" s="85" t="s">
        <v>187</v>
      </c>
      <c r="C70" s="50" t="s">
        <v>186</v>
      </c>
      <c r="D70" s="242">
        <v>530.89</v>
      </c>
      <c r="E70" s="242">
        <v>4661.12</v>
      </c>
      <c r="F70" s="52">
        <f t="shared" si="0"/>
        <v>877.9822562112679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v>
      </c>
      <c r="F82" s="52">
        <f t="shared" si="0"/>
        <v>0</v>
      </c>
    </row>
    <row r="83" spans="1:6" ht="12.75" customHeight="1" x14ac:dyDescent="0.2">
      <c r="A83" s="53">
        <v>641</v>
      </c>
      <c r="B83" s="85" t="s">
        <v>212</v>
      </c>
      <c r="C83" s="50" t="s">
        <v>213</v>
      </c>
      <c r="D83" s="51">
        <f t="shared" ref="D83:E83" si="20">SUM(D84:D90)</f>
        <v>0.02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1422.6</v>
      </c>
      <c r="E106" s="51">
        <f t="shared" si="23"/>
        <v>454.7</v>
      </c>
      <c r="F106" s="52">
        <f t="shared" si="0"/>
        <v>31.962603683396601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1422.6</v>
      </c>
      <c r="E112" s="51">
        <f t="shared" si="25"/>
        <v>454.7</v>
      </c>
      <c r="F112" s="52">
        <f t="shared" si="0"/>
        <v>31.962603683396601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1422.6</v>
      </c>
      <c r="E117" s="242">
        <v>454.7</v>
      </c>
      <c r="F117" s="52">
        <f t="shared" si="0"/>
        <v>31.962603683396601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1673.55</v>
      </c>
      <c r="E124" s="51">
        <f t="shared" si="27"/>
        <v>60</v>
      </c>
      <c r="F124" s="52">
        <f t="shared" si="0"/>
        <v>3.5851931522810792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1673.55</v>
      </c>
      <c r="E128" s="51">
        <f t="shared" si="29"/>
        <v>60</v>
      </c>
      <c r="F128" s="52">
        <f t="shared" si="0"/>
        <v>3.5851931522810792</v>
      </c>
    </row>
    <row r="129" spans="1:6" ht="12.75" customHeight="1" x14ac:dyDescent="0.2">
      <c r="A129" s="53">
        <v>6631</v>
      </c>
      <c r="B129" s="86" t="s">
        <v>304</v>
      </c>
      <c r="C129" s="50" t="s">
        <v>305</v>
      </c>
      <c r="D129" s="242">
        <v>494.23</v>
      </c>
      <c r="E129" s="242"/>
      <c r="F129" s="52">
        <f t="shared" si="0"/>
        <v>0</v>
      </c>
    </row>
    <row r="130" spans="1:6" ht="12.75" customHeight="1" x14ac:dyDescent="0.2">
      <c r="A130" s="53">
        <v>6632</v>
      </c>
      <c r="B130" s="232" t="s">
        <v>306</v>
      </c>
      <c r="C130" s="50" t="s">
        <v>307</v>
      </c>
      <c r="D130" s="242">
        <v>1179.32</v>
      </c>
      <c r="E130" s="242">
        <v>60</v>
      </c>
      <c r="F130" s="52">
        <f t="shared" si="0"/>
        <v>5.0876776447444296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111980.71</v>
      </c>
      <c r="E133" s="51">
        <f t="shared" si="30"/>
        <v>179380.06</v>
      </c>
      <c r="F133" s="52">
        <f t="shared" ref="F133:F223" si="31">IF(D133&lt;&gt;0,IF(E133/D133&gt;=100,"&gt;&gt;100",E133/D133*100),"-")</f>
        <v>160.18835744120571</v>
      </c>
    </row>
    <row r="134" spans="1:6" ht="24" x14ac:dyDescent="0.2">
      <c r="A134" s="53">
        <v>671</v>
      </c>
      <c r="B134" s="232" t="s">
        <v>314</v>
      </c>
      <c r="C134" s="50" t="s">
        <v>315</v>
      </c>
      <c r="D134" s="51">
        <f t="shared" ref="D134:E134" si="32">SUM(D135:D137)</f>
        <v>111980.71</v>
      </c>
      <c r="E134" s="51">
        <f t="shared" si="32"/>
        <v>179380.06</v>
      </c>
      <c r="F134" s="52">
        <f t="shared" si="31"/>
        <v>160.18835744120571</v>
      </c>
    </row>
    <row r="135" spans="1:6" ht="12.75" customHeight="1" x14ac:dyDescent="0.2">
      <c r="A135" s="53">
        <v>6711</v>
      </c>
      <c r="B135" s="85" t="s">
        <v>316</v>
      </c>
      <c r="C135" s="50" t="s">
        <v>317</v>
      </c>
      <c r="D135" s="242">
        <v>106539.07</v>
      </c>
      <c r="E135" s="242">
        <v>167005.85</v>
      </c>
      <c r="F135" s="52">
        <f t="shared" si="31"/>
        <v>156.75549824116166</v>
      </c>
    </row>
    <row r="136" spans="1:6" ht="24" x14ac:dyDescent="0.2">
      <c r="A136" s="53">
        <v>6712</v>
      </c>
      <c r="B136" s="232" t="s">
        <v>318</v>
      </c>
      <c r="C136" s="50" t="s">
        <v>319</v>
      </c>
      <c r="D136" s="242">
        <v>5441.64</v>
      </c>
      <c r="E136" s="242">
        <v>12374.21</v>
      </c>
      <c r="F136" s="52">
        <f t="shared" si="31"/>
        <v>227.39854161613042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904714.79000000015</v>
      </c>
      <c r="E151" s="51">
        <f t="shared" si="35"/>
        <v>1093299.8800000001</v>
      </c>
      <c r="F151" s="52">
        <f t="shared" si="31"/>
        <v>120.84470068185797</v>
      </c>
    </row>
    <row r="152" spans="1:6" ht="12.75" customHeight="1" x14ac:dyDescent="0.2">
      <c r="A152" s="53">
        <v>31</v>
      </c>
      <c r="B152" s="85" t="s">
        <v>349</v>
      </c>
      <c r="C152" s="50" t="s">
        <v>35</v>
      </c>
      <c r="D152" s="51">
        <f t="shared" ref="D152:E152" si="36">D153+D158+D159</f>
        <v>795164.15000000014</v>
      </c>
      <c r="E152" s="51">
        <f t="shared" si="36"/>
        <v>933282.22000000009</v>
      </c>
      <c r="F152" s="52">
        <f t="shared" si="31"/>
        <v>117.36975566617282</v>
      </c>
    </row>
    <row r="153" spans="1:6" ht="12.75" customHeight="1" x14ac:dyDescent="0.2">
      <c r="A153" s="53">
        <v>311</v>
      </c>
      <c r="B153" s="85" t="s">
        <v>350</v>
      </c>
      <c r="C153" s="50" t="s">
        <v>351</v>
      </c>
      <c r="D153" s="51">
        <f t="shared" ref="D153:E153" si="37">SUM(D154:D157)</f>
        <v>650883.47000000009</v>
      </c>
      <c r="E153" s="51">
        <f t="shared" si="37"/>
        <v>759829.07000000007</v>
      </c>
      <c r="F153" s="52">
        <f t="shared" si="31"/>
        <v>116.7381113550172</v>
      </c>
    </row>
    <row r="154" spans="1:6" ht="12.75" customHeight="1" x14ac:dyDescent="0.2">
      <c r="A154" s="53">
        <v>3111</v>
      </c>
      <c r="B154" s="85" t="s">
        <v>352</v>
      </c>
      <c r="C154" s="50" t="s">
        <v>353</v>
      </c>
      <c r="D154" s="242">
        <v>627588.75</v>
      </c>
      <c r="E154" s="242">
        <v>731599.8</v>
      </c>
      <c r="F154" s="52">
        <f t="shared" si="31"/>
        <v>116.57312212814523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23188.43</v>
      </c>
      <c r="E156" s="242">
        <v>27803.34</v>
      </c>
      <c r="F156" s="52">
        <f t="shared" si="31"/>
        <v>119.90177860251859</v>
      </c>
    </row>
    <row r="157" spans="1:6" ht="12.75" customHeight="1" x14ac:dyDescent="0.2">
      <c r="A157" s="53">
        <v>3114</v>
      </c>
      <c r="B157" s="85" t="s">
        <v>358</v>
      </c>
      <c r="C157" s="50" t="s">
        <v>359</v>
      </c>
      <c r="D157" s="242">
        <v>106.29</v>
      </c>
      <c r="E157" s="242">
        <v>425.93</v>
      </c>
      <c r="F157" s="52">
        <f t="shared" si="31"/>
        <v>400.72443315457701</v>
      </c>
    </row>
    <row r="158" spans="1:6" ht="12.75" customHeight="1" x14ac:dyDescent="0.2">
      <c r="A158" s="53">
        <v>312</v>
      </c>
      <c r="B158" s="85" t="s">
        <v>360</v>
      </c>
      <c r="C158" s="50" t="s">
        <v>361</v>
      </c>
      <c r="D158" s="242">
        <v>36258.660000000003</v>
      </c>
      <c r="E158" s="242">
        <v>47198.76</v>
      </c>
      <c r="F158" s="52">
        <f t="shared" si="31"/>
        <v>130.17237812980403</v>
      </c>
    </row>
    <row r="159" spans="1:6" ht="12.75" customHeight="1" x14ac:dyDescent="0.2">
      <c r="A159" s="53">
        <v>313</v>
      </c>
      <c r="B159" s="85" t="s">
        <v>362</v>
      </c>
      <c r="C159" s="50" t="s">
        <v>363</v>
      </c>
      <c r="D159" s="51">
        <f t="shared" ref="D159:E159" si="38">SUM(D160:D162)</f>
        <v>108022.02</v>
      </c>
      <c r="E159" s="51">
        <f t="shared" si="38"/>
        <v>126254.39</v>
      </c>
      <c r="F159" s="52">
        <f t="shared" si="31"/>
        <v>116.87838275936701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107982.05</v>
      </c>
      <c r="E161" s="242">
        <v>126254.39</v>
      </c>
      <c r="F161" s="52">
        <f t="shared" si="31"/>
        <v>116.92164577353365</v>
      </c>
    </row>
    <row r="162" spans="1:6" ht="12.75" customHeight="1" x14ac:dyDescent="0.2">
      <c r="A162" s="53">
        <v>3133</v>
      </c>
      <c r="B162" s="85" t="s">
        <v>367</v>
      </c>
      <c r="C162" s="50" t="s">
        <v>368</v>
      </c>
      <c r="D162" s="242">
        <v>39.97</v>
      </c>
      <c r="E162" s="242">
        <v>0</v>
      </c>
      <c r="F162" s="52">
        <f t="shared" si="31"/>
        <v>0</v>
      </c>
    </row>
    <row r="163" spans="1:6" ht="12.75" customHeight="1" x14ac:dyDescent="0.2">
      <c r="A163" s="53">
        <v>32</v>
      </c>
      <c r="B163" s="85" t="s">
        <v>369</v>
      </c>
      <c r="C163" s="50" t="s">
        <v>370</v>
      </c>
      <c r="D163" s="51">
        <f t="shared" ref="D163:E163" si="39">D164+D169+D177+D187+D188</f>
        <v>107815.90999999999</v>
      </c>
      <c r="E163" s="51">
        <f t="shared" si="39"/>
        <v>158257.12999999998</v>
      </c>
      <c r="F163" s="52">
        <f t="shared" si="31"/>
        <v>146.78457938165155</v>
      </c>
    </row>
    <row r="164" spans="1:6" ht="12.75" customHeight="1" x14ac:dyDescent="0.2">
      <c r="A164" s="53">
        <v>321</v>
      </c>
      <c r="B164" s="85" t="s">
        <v>371</v>
      </c>
      <c r="C164" s="50" t="s">
        <v>372</v>
      </c>
      <c r="D164" s="51">
        <f t="shared" ref="D164:E164" si="40">SUM(D165:D168)</f>
        <v>25336.6</v>
      </c>
      <c r="E164" s="51">
        <f t="shared" si="40"/>
        <v>28499.68</v>
      </c>
      <c r="F164" s="52">
        <f t="shared" si="31"/>
        <v>112.4842322963618</v>
      </c>
    </row>
    <row r="165" spans="1:6" ht="12.75" customHeight="1" x14ac:dyDescent="0.2">
      <c r="A165" s="53">
        <v>3211</v>
      </c>
      <c r="B165" s="85" t="s">
        <v>373</v>
      </c>
      <c r="C165" s="50" t="s">
        <v>374</v>
      </c>
      <c r="D165" s="242">
        <v>3714.92</v>
      </c>
      <c r="E165" s="242">
        <v>4743.16</v>
      </c>
      <c r="F165" s="52">
        <f t="shared" si="31"/>
        <v>127.67865795225737</v>
      </c>
    </row>
    <row r="166" spans="1:6" ht="12.75" customHeight="1" x14ac:dyDescent="0.2">
      <c r="A166" s="53">
        <v>3212</v>
      </c>
      <c r="B166" s="85" t="s">
        <v>375</v>
      </c>
      <c r="C166" s="50" t="s">
        <v>376</v>
      </c>
      <c r="D166" s="242">
        <v>20607.68</v>
      </c>
      <c r="E166" s="242">
        <v>23596.52</v>
      </c>
      <c r="F166" s="52">
        <f t="shared" si="31"/>
        <v>114.50352489945497</v>
      </c>
    </row>
    <row r="167" spans="1:6" ht="12.75" customHeight="1" x14ac:dyDescent="0.2">
      <c r="A167" s="53">
        <v>3213</v>
      </c>
      <c r="B167" s="85" t="s">
        <v>377</v>
      </c>
      <c r="C167" s="50" t="s">
        <v>378</v>
      </c>
      <c r="D167" s="242">
        <v>1014</v>
      </c>
      <c r="E167" s="242">
        <v>160</v>
      </c>
      <c r="F167" s="52">
        <f t="shared" si="31"/>
        <v>15.779092702169626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24663.68</v>
      </c>
      <c r="E169" s="51">
        <f t="shared" si="41"/>
        <v>21612.41</v>
      </c>
      <c r="F169" s="52">
        <f t="shared" si="31"/>
        <v>87.628488530503148</v>
      </c>
    </row>
    <row r="170" spans="1:6" ht="12.75" customHeight="1" x14ac:dyDescent="0.2">
      <c r="A170" s="53">
        <v>3221</v>
      </c>
      <c r="B170" s="85" t="s">
        <v>383</v>
      </c>
      <c r="C170" s="50" t="s">
        <v>384</v>
      </c>
      <c r="D170" s="242">
        <v>13878.84</v>
      </c>
      <c r="E170" s="242">
        <v>12934.61</v>
      </c>
      <c r="F170" s="52">
        <f t="shared" si="31"/>
        <v>93.196621619674275</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7310.42</v>
      </c>
      <c r="E172" s="242">
        <v>5893.67</v>
      </c>
      <c r="F172" s="52">
        <f t="shared" si="31"/>
        <v>80.620128528867014</v>
      </c>
    </row>
    <row r="173" spans="1:6" ht="12.75" customHeight="1" x14ac:dyDescent="0.2">
      <c r="A173" s="53">
        <v>3224</v>
      </c>
      <c r="B173" s="85" t="s">
        <v>389</v>
      </c>
      <c r="C173" s="50" t="s">
        <v>390</v>
      </c>
      <c r="D173" s="242">
        <v>1705.39</v>
      </c>
      <c r="E173" s="242">
        <v>955.09</v>
      </c>
      <c r="F173" s="52">
        <f t="shared" si="31"/>
        <v>56.00419845313975</v>
      </c>
    </row>
    <row r="174" spans="1:6" ht="12.75" customHeight="1" x14ac:dyDescent="0.2">
      <c r="A174" s="53">
        <v>3225</v>
      </c>
      <c r="B174" s="85" t="s">
        <v>391</v>
      </c>
      <c r="C174" s="50" t="s">
        <v>392</v>
      </c>
      <c r="D174" s="242">
        <v>1599</v>
      </c>
      <c r="E174" s="242">
        <v>1413.96</v>
      </c>
      <c r="F174" s="52">
        <f t="shared" si="31"/>
        <v>88.427767354596625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170.03</v>
      </c>
      <c r="E176" s="242">
        <v>415.08</v>
      </c>
      <c r="F176" s="52">
        <f t="shared" si="31"/>
        <v>244.12162559548312</v>
      </c>
    </row>
    <row r="177" spans="1:6" ht="12.75" customHeight="1" x14ac:dyDescent="0.2">
      <c r="A177" s="53">
        <v>323</v>
      </c>
      <c r="B177" s="85" t="s">
        <v>397</v>
      </c>
      <c r="C177" s="50" t="s">
        <v>398</v>
      </c>
      <c r="D177" s="51">
        <f t="shared" ref="D177:E177" si="42">SUM(D178:D186)</f>
        <v>49404.249999999993</v>
      </c>
      <c r="E177" s="51">
        <f t="shared" si="42"/>
        <v>102872.04999999999</v>
      </c>
      <c r="F177" s="52">
        <f t="shared" si="31"/>
        <v>208.2251020914193</v>
      </c>
    </row>
    <row r="178" spans="1:6" ht="12.75" customHeight="1" x14ac:dyDescent="0.2">
      <c r="A178" s="53">
        <v>3231</v>
      </c>
      <c r="B178" s="85" t="s">
        <v>399</v>
      </c>
      <c r="C178" s="50" t="s">
        <v>400</v>
      </c>
      <c r="D178" s="242">
        <v>5670.25</v>
      </c>
      <c r="E178" s="242">
        <v>3787.09</v>
      </c>
      <c r="F178" s="52">
        <f t="shared" si="31"/>
        <v>66.788765927428244</v>
      </c>
    </row>
    <row r="179" spans="1:6" ht="12.75" customHeight="1" x14ac:dyDescent="0.2">
      <c r="A179" s="53">
        <v>3232</v>
      </c>
      <c r="B179" s="85" t="s">
        <v>401</v>
      </c>
      <c r="C179" s="50" t="s">
        <v>402</v>
      </c>
      <c r="D179" s="242">
        <v>25424.18</v>
      </c>
      <c r="E179" s="242">
        <v>79454.259999999995</v>
      </c>
      <c r="F179" s="52">
        <f t="shared" si="31"/>
        <v>312.51454324190593</v>
      </c>
    </row>
    <row r="180" spans="1:6" ht="12.75" customHeight="1" x14ac:dyDescent="0.2">
      <c r="A180" s="53">
        <v>3233</v>
      </c>
      <c r="B180" s="85" t="s">
        <v>403</v>
      </c>
      <c r="C180" s="50" t="s">
        <v>404</v>
      </c>
      <c r="D180" s="242">
        <v>0</v>
      </c>
      <c r="E180" s="242">
        <v>678.03</v>
      </c>
      <c r="F180" s="52" t="str">
        <f t="shared" si="31"/>
        <v>-</v>
      </c>
    </row>
    <row r="181" spans="1:6" ht="12.75" customHeight="1" x14ac:dyDescent="0.2">
      <c r="A181" s="53">
        <v>3234</v>
      </c>
      <c r="B181" s="85" t="s">
        <v>405</v>
      </c>
      <c r="C181" s="50" t="s">
        <v>406</v>
      </c>
      <c r="D181" s="242">
        <v>3743.72</v>
      </c>
      <c r="E181" s="242">
        <v>4794.34</v>
      </c>
      <c r="F181" s="52">
        <f t="shared" si="31"/>
        <v>128.06353039223021</v>
      </c>
    </row>
    <row r="182" spans="1:6" ht="12.75" customHeight="1" x14ac:dyDescent="0.2">
      <c r="A182" s="53">
        <v>3235</v>
      </c>
      <c r="B182" s="85" t="s">
        <v>407</v>
      </c>
      <c r="C182" s="50" t="s">
        <v>408</v>
      </c>
      <c r="D182" s="242">
        <v>1603.95</v>
      </c>
      <c r="E182" s="242">
        <v>1401.05</v>
      </c>
      <c r="F182" s="52">
        <f t="shared" si="31"/>
        <v>87.349979737522986</v>
      </c>
    </row>
    <row r="183" spans="1:6" ht="12.75" customHeight="1" x14ac:dyDescent="0.2">
      <c r="A183" s="53">
        <v>3236</v>
      </c>
      <c r="B183" s="85" t="s">
        <v>409</v>
      </c>
      <c r="C183" s="50" t="s">
        <v>410</v>
      </c>
      <c r="D183" s="242">
        <v>3226.49</v>
      </c>
      <c r="E183" s="242">
        <v>3210.95</v>
      </c>
      <c r="F183" s="52">
        <f t="shared" si="31"/>
        <v>99.518362059079678</v>
      </c>
    </row>
    <row r="184" spans="1:6" ht="12.75" customHeight="1" x14ac:dyDescent="0.2">
      <c r="A184" s="53">
        <v>3237</v>
      </c>
      <c r="B184" s="85" t="s">
        <v>411</v>
      </c>
      <c r="C184" s="50" t="s">
        <v>412</v>
      </c>
      <c r="D184" s="242">
        <v>4495.5600000000004</v>
      </c>
      <c r="E184" s="242">
        <v>2781.36</v>
      </c>
      <c r="F184" s="52">
        <f t="shared" si="31"/>
        <v>61.869044123535218</v>
      </c>
    </row>
    <row r="185" spans="1:6" ht="12.75" customHeight="1" x14ac:dyDescent="0.2">
      <c r="A185" s="53">
        <v>3238</v>
      </c>
      <c r="B185" s="85" t="s">
        <v>413</v>
      </c>
      <c r="C185" s="50" t="s">
        <v>414</v>
      </c>
      <c r="D185" s="242">
        <v>4403.08</v>
      </c>
      <c r="E185" s="242">
        <v>4112.08</v>
      </c>
      <c r="F185" s="52">
        <f t="shared" si="31"/>
        <v>93.390989943403255</v>
      </c>
    </row>
    <row r="186" spans="1:6" ht="12.75" customHeight="1" x14ac:dyDescent="0.2">
      <c r="A186" s="53">
        <v>3239</v>
      </c>
      <c r="B186" s="85" t="s">
        <v>415</v>
      </c>
      <c r="C186" s="50" t="s">
        <v>416</v>
      </c>
      <c r="D186" s="242">
        <v>837.02</v>
      </c>
      <c r="E186" s="242">
        <v>2652.89</v>
      </c>
      <c r="F186" s="52">
        <f t="shared" si="31"/>
        <v>316.94463692623833</v>
      </c>
    </row>
    <row r="187" spans="1:6" ht="12.75" customHeight="1" x14ac:dyDescent="0.2">
      <c r="A187" s="53">
        <v>324</v>
      </c>
      <c r="B187" s="85" t="s">
        <v>417</v>
      </c>
      <c r="C187" s="50" t="s">
        <v>418</v>
      </c>
      <c r="D187" s="242">
        <v>106.18</v>
      </c>
      <c r="E187" s="242">
        <v>172.66</v>
      </c>
      <c r="F187" s="52">
        <f t="shared" si="31"/>
        <v>162.61066114145788</v>
      </c>
    </row>
    <row r="188" spans="1:6" ht="12.75" customHeight="1" x14ac:dyDescent="0.2">
      <c r="A188" s="53">
        <v>329</v>
      </c>
      <c r="B188" s="85" t="s">
        <v>419</v>
      </c>
      <c r="C188" s="50" t="s">
        <v>420</v>
      </c>
      <c r="D188" s="51">
        <f t="shared" ref="D188:E188" si="43">SUM(D189:D195)</f>
        <v>8305.2000000000007</v>
      </c>
      <c r="E188" s="51">
        <f t="shared" si="43"/>
        <v>5100.329999999999</v>
      </c>
      <c r="F188" s="52">
        <f t="shared" si="31"/>
        <v>61.411284496460027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1148.33</v>
      </c>
      <c r="E190" s="242">
        <v>1187.75</v>
      </c>
      <c r="F190" s="52">
        <f t="shared" si="31"/>
        <v>103.43281112572171</v>
      </c>
    </row>
    <row r="191" spans="1:6" ht="12.75" customHeight="1" x14ac:dyDescent="0.2">
      <c r="A191" s="53">
        <v>3293</v>
      </c>
      <c r="B191" s="85" t="s">
        <v>425</v>
      </c>
      <c r="C191" s="50" t="s">
        <v>426</v>
      </c>
      <c r="D191" s="242">
        <v>203.14</v>
      </c>
      <c r="E191" s="242">
        <v>315.01</v>
      </c>
      <c r="F191" s="52">
        <f t="shared" si="31"/>
        <v>155.07039480161467</v>
      </c>
    </row>
    <row r="192" spans="1:6" ht="12.75" customHeight="1" x14ac:dyDescent="0.2">
      <c r="A192" s="53">
        <v>3294</v>
      </c>
      <c r="B192" s="85" t="s">
        <v>427</v>
      </c>
      <c r="C192" s="50" t="s">
        <v>428</v>
      </c>
      <c r="D192" s="242">
        <v>33.18</v>
      </c>
      <c r="E192" s="242">
        <v>35</v>
      </c>
      <c r="F192" s="52">
        <f t="shared" si="31"/>
        <v>105.48523206751055</v>
      </c>
    </row>
    <row r="193" spans="1:6" ht="12.75" customHeight="1" x14ac:dyDescent="0.2">
      <c r="A193" s="53">
        <v>3295</v>
      </c>
      <c r="B193" s="85" t="s">
        <v>429</v>
      </c>
      <c r="C193" s="50" t="s">
        <v>430</v>
      </c>
      <c r="D193" s="242">
        <v>3745.44</v>
      </c>
      <c r="E193" s="242">
        <v>2358.23</v>
      </c>
      <c r="F193" s="52">
        <f t="shared" si="31"/>
        <v>62.962695971634844</v>
      </c>
    </row>
    <row r="194" spans="1:6" ht="12.75" customHeight="1" x14ac:dyDescent="0.2">
      <c r="A194" s="53" t="s">
        <v>431</v>
      </c>
      <c r="B194" s="85" t="s">
        <v>432</v>
      </c>
      <c r="C194" s="50" t="s">
        <v>431</v>
      </c>
      <c r="D194" s="242">
        <v>2913.43</v>
      </c>
      <c r="E194" s="242">
        <v>993.4</v>
      </c>
      <c r="F194" s="52">
        <f t="shared" si="31"/>
        <v>34.097266795495344</v>
      </c>
    </row>
    <row r="195" spans="1:6" ht="12.75" customHeight="1" x14ac:dyDescent="0.2">
      <c r="A195" s="53">
        <v>3299</v>
      </c>
      <c r="B195" s="85" t="s">
        <v>433</v>
      </c>
      <c r="C195" s="50" t="s">
        <v>434</v>
      </c>
      <c r="D195" s="242">
        <v>261.68</v>
      </c>
      <c r="E195" s="242">
        <v>210.94</v>
      </c>
      <c r="F195" s="52">
        <f t="shared" si="31"/>
        <v>80.6099052277591</v>
      </c>
    </row>
    <row r="196" spans="1:6" ht="12.75" customHeight="1" x14ac:dyDescent="0.2">
      <c r="A196" s="53">
        <v>34</v>
      </c>
      <c r="B196" s="232" t="s">
        <v>435</v>
      </c>
      <c r="C196" s="50" t="s">
        <v>436</v>
      </c>
      <c r="D196" s="51">
        <f t="shared" ref="D196:E196" si="44">D197+D202+D210</f>
        <v>1602.0099999999998</v>
      </c>
      <c r="E196" s="51">
        <f t="shared" si="44"/>
        <v>539.03</v>
      </c>
      <c r="F196" s="52">
        <f t="shared" si="31"/>
        <v>33.647105823309467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1602.0099999999998</v>
      </c>
      <c r="E210" s="51">
        <f t="shared" si="47"/>
        <v>539.03</v>
      </c>
      <c r="F210" s="52">
        <f t="shared" si="31"/>
        <v>33.647105823309467</v>
      </c>
    </row>
    <row r="211" spans="1:6" ht="12.75" customHeight="1" x14ac:dyDescent="0.2">
      <c r="A211" s="53">
        <v>3431</v>
      </c>
      <c r="B211" s="232" t="s">
        <v>465</v>
      </c>
      <c r="C211" s="50" t="s">
        <v>466</v>
      </c>
      <c r="D211" s="242">
        <v>573.41</v>
      </c>
      <c r="E211" s="242">
        <v>538.37</v>
      </c>
      <c r="F211" s="52">
        <f t="shared" si="31"/>
        <v>93.889189236323062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1028.5999999999999</v>
      </c>
      <c r="E213" s="242">
        <v>0.66</v>
      </c>
      <c r="F213" s="52">
        <f t="shared" si="31"/>
        <v>6.416488430876921E-2</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132.72</v>
      </c>
      <c r="E263" s="51">
        <f t="shared" si="68"/>
        <v>1221.5</v>
      </c>
      <c r="F263" s="52">
        <f t="shared" ref="F263:F267" si="69">IF(D263&lt;&gt;0,IF(E263/D263&gt;=100,"&gt;&gt;100",E263/D263*100),"-")</f>
        <v>920.35864978902953</v>
      </c>
    </row>
    <row r="264" spans="1:6" ht="12.75" customHeight="1" x14ac:dyDescent="0.2">
      <c r="A264" s="53">
        <v>381</v>
      </c>
      <c r="B264" s="85" t="s">
        <v>567</v>
      </c>
      <c r="C264" s="50" t="s">
        <v>568</v>
      </c>
      <c r="D264" s="51">
        <f t="shared" ref="D264:E264" si="70">SUM(D265:D267)</f>
        <v>132.72</v>
      </c>
      <c r="E264" s="51">
        <f t="shared" si="70"/>
        <v>1221.5</v>
      </c>
      <c r="F264" s="52">
        <f t="shared" si="69"/>
        <v>920.35864978902953</v>
      </c>
    </row>
    <row r="265" spans="1:6" ht="12.75" customHeight="1" x14ac:dyDescent="0.2">
      <c r="A265" s="53">
        <v>3811</v>
      </c>
      <c r="B265" s="85" t="s">
        <v>569</v>
      </c>
      <c r="C265" s="50" t="s">
        <v>570</v>
      </c>
      <c r="D265" s="242">
        <v>132.72</v>
      </c>
      <c r="E265" s="242">
        <v>0</v>
      </c>
      <c r="F265" s="52">
        <f t="shared" si="69"/>
        <v>0</v>
      </c>
    </row>
    <row r="266" spans="1:6" ht="12.75" customHeight="1" x14ac:dyDescent="0.2">
      <c r="A266" s="53">
        <v>3812</v>
      </c>
      <c r="B266" s="85" t="s">
        <v>571</v>
      </c>
      <c r="C266" s="50" t="s">
        <v>572</v>
      </c>
      <c r="D266" s="242">
        <v>0</v>
      </c>
      <c r="E266" s="242">
        <v>1221.5</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904714.79000000015</v>
      </c>
      <c r="E289" s="51">
        <f t="shared" si="79"/>
        <v>1093299.8800000001</v>
      </c>
      <c r="F289" s="52">
        <f t="shared" si="76"/>
        <v>120.84470068185797</v>
      </c>
    </row>
    <row r="290" spans="1:6" ht="12.75" customHeight="1" x14ac:dyDescent="0.2">
      <c r="A290" s="53" t="s">
        <v>608</v>
      </c>
      <c r="B290" s="85" t="s">
        <v>619</v>
      </c>
      <c r="C290" s="50" t="s">
        <v>620</v>
      </c>
      <c r="D290" s="51">
        <f>IF(D6&gt;=D289,D6-D289,0)</f>
        <v>6928.1199999998789</v>
      </c>
      <c r="E290" s="51">
        <f>IF(E6&gt;=E289,E6-E289,0)</f>
        <v>17051.589999999851</v>
      </c>
      <c r="F290" s="52">
        <f t="shared" si="76"/>
        <v>246.1214586352452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1149.76</v>
      </c>
      <c r="E292" s="310">
        <v>0</v>
      </c>
      <c r="F292" s="52">
        <f t="shared" si="76"/>
        <v>0</v>
      </c>
    </row>
    <row r="293" spans="1:6" ht="12.75" customHeight="1" x14ac:dyDescent="0.2">
      <c r="A293" s="53">
        <v>92221</v>
      </c>
      <c r="B293" s="85" t="s">
        <v>625</v>
      </c>
      <c r="C293" s="50" t="s">
        <v>626</v>
      </c>
      <c r="D293" s="242">
        <v>0</v>
      </c>
      <c r="E293" s="242">
        <v>10.39</v>
      </c>
      <c r="F293" s="52" t="str">
        <f t="shared" si="76"/>
        <v>-</v>
      </c>
    </row>
    <row r="294" spans="1:6" ht="12.75" customHeight="1" x14ac:dyDescent="0.2">
      <c r="A294" s="53">
        <v>96</v>
      </c>
      <c r="B294" s="85" t="s">
        <v>627</v>
      </c>
      <c r="C294" s="50" t="s">
        <v>628</v>
      </c>
      <c r="D294" s="242">
        <v>106.18</v>
      </c>
      <c r="E294" s="242">
        <v>39.82</v>
      </c>
      <c r="F294" s="52">
        <f t="shared" si="76"/>
        <v>37.502354492371445</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14.99</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14.99</v>
      </c>
      <c r="E311" s="51">
        <f t="shared" si="85"/>
        <v>0</v>
      </c>
      <c r="F311" s="52">
        <f t="shared" si="81"/>
        <v>0</v>
      </c>
    </row>
    <row r="312" spans="1:6" ht="12.75" customHeight="1" x14ac:dyDescent="0.2">
      <c r="A312" s="53">
        <v>721</v>
      </c>
      <c r="B312" s="85" t="s">
        <v>662</v>
      </c>
      <c r="C312" s="50" t="s">
        <v>663</v>
      </c>
      <c r="D312" s="51">
        <f t="shared" ref="D312:E312" si="86">SUM(D313:D316)</f>
        <v>14.99</v>
      </c>
      <c r="E312" s="51">
        <f t="shared" si="86"/>
        <v>0</v>
      </c>
      <c r="F312" s="52">
        <f t="shared" si="81"/>
        <v>0</v>
      </c>
    </row>
    <row r="313" spans="1:6" ht="12.75" customHeight="1" x14ac:dyDescent="0.2">
      <c r="A313" s="53">
        <v>7211</v>
      </c>
      <c r="B313" s="85" t="s">
        <v>664</v>
      </c>
      <c r="C313" s="50" t="s">
        <v>665</v>
      </c>
      <c r="D313" s="242">
        <v>14.99</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8116.84</v>
      </c>
      <c r="E350" s="51">
        <f t="shared" si="95"/>
        <v>13939.13</v>
      </c>
      <c r="F350" s="52">
        <f t="shared" si="81"/>
        <v>171.73099383503924</v>
      </c>
    </row>
    <row r="351" spans="1:6" ht="12.75" customHeight="1" x14ac:dyDescent="0.2">
      <c r="A351" s="53">
        <v>41</v>
      </c>
      <c r="B351" s="85" t="s">
        <v>740</v>
      </c>
      <c r="C351" s="50" t="s">
        <v>741</v>
      </c>
      <c r="D351" s="51">
        <f t="shared" ref="D351:E351" si="96">D352+D356</f>
        <v>0</v>
      </c>
      <c r="E351" s="51">
        <f t="shared" si="96"/>
        <v>9954.2099999999991</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9954.2099999999991</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v>9954.2099999999991</v>
      </c>
      <c r="F362" s="52" t="str">
        <f t="shared" si="81"/>
        <v>-</v>
      </c>
    </row>
    <row r="363" spans="1:6" ht="24" x14ac:dyDescent="0.2">
      <c r="A363" s="53">
        <v>42</v>
      </c>
      <c r="B363" s="232" t="s">
        <v>756</v>
      </c>
      <c r="C363" s="50" t="s">
        <v>757</v>
      </c>
      <c r="D363" s="51">
        <f t="shared" ref="D363:E363" si="99">D364+D369+D378+D383+D388+D391</f>
        <v>5163.76</v>
      </c>
      <c r="E363" s="51">
        <f t="shared" si="99"/>
        <v>1984.92</v>
      </c>
      <c r="F363" s="52">
        <f t="shared" si="81"/>
        <v>38.439431731916279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3569.94</v>
      </c>
      <c r="E369" s="51">
        <f t="shared" si="101"/>
        <v>737.23</v>
      </c>
      <c r="F369" s="52">
        <f t="shared" si="81"/>
        <v>20.651047356538204</v>
      </c>
    </row>
    <row r="370" spans="1:6" ht="12.75" customHeight="1" x14ac:dyDescent="0.2">
      <c r="A370" s="53">
        <v>4221</v>
      </c>
      <c r="B370" s="85" t="s">
        <v>674</v>
      </c>
      <c r="C370" s="50" t="s">
        <v>766</v>
      </c>
      <c r="D370" s="242">
        <v>2754.82</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344.95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815.12</v>
      </c>
      <c r="E376" s="242">
        <v>392.28</v>
      </c>
      <c r="F376" s="52">
        <f t="shared" si="81"/>
        <v>48.125429384630479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1593.82</v>
      </c>
      <c r="E383" s="51">
        <f t="shared" si="103"/>
        <v>1247.69</v>
      </c>
      <c r="F383" s="52">
        <f t="shared" si="81"/>
        <v>78.282993060696953</v>
      </c>
    </row>
    <row r="384" spans="1:6" ht="12.75" customHeight="1" x14ac:dyDescent="0.2">
      <c r="A384" s="53">
        <v>4241</v>
      </c>
      <c r="B384" s="85" t="s">
        <v>783</v>
      </c>
      <c r="C384" s="50" t="s">
        <v>784</v>
      </c>
      <c r="D384" s="242">
        <v>1593.82</v>
      </c>
      <c r="E384" s="242">
        <v>1247.69</v>
      </c>
      <c r="F384" s="52">
        <f t="shared" si="81"/>
        <v>78.282993060696953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2953.08</v>
      </c>
      <c r="E402" s="51">
        <f t="shared" si="109"/>
        <v>2000</v>
      </c>
      <c r="F402" s="52">
        <f t="shared" si="81"/>
        <v>67.725899738578036</v>
      </c>
    </row>
    <row r="403" spans="1:6" ht="12.75" customHeight="1" x14ac:dyDescent="0.2">
      <c r="A403" s="53">
        <v>451</v>
      </c>
      <c r="B403" s="85" t="s">
        <v>811</v>
      </c>
      <c r="C403" s="50" t="s">
        <v>812</v>
      </c>
      <c r="D403" s="242">
        <v>2953.08</v>
      </c>
      <c r="E403" s="242">
        <v>2000</v>
      </c>
      <c r="F403" s="52">
        <f t="shared" si="81"/>
        <v>67.725899738578036</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8101.85</v>
      </c>
      <c r="E408" s="51">
        <f t="shared" si="111"/>
        <v>13939.13</v>
      </c>
      <c r="F408" s="52">
        <f t="shared" si="81"/>
        <v>172.04872961113819</v>
      </c>
    </row>
    <row r="409" spans="1:6" ht="12.75" customHeight="1" x14ac:dyDescent="0.2">
      <c r="A409" s="53">
        <v>92212</v>
      </c>
      <c r="B409" s="85" t="s">
        <v>823</v>
      </c>
      <c r="C409" s="50" t="s">
        <v>824</v>
      </c>
      <c r="D409" s="242">
        <v>13.58</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911657.9</v>
      </c>
      <c r="E412" s="51">
        <f>E6+E298</f>
        <v>1110351.47</v>
      </c>
      <c r="F412" s="52">
        <f t="shared" si="81"/>
        <v>121.79475107932483</v>
      </c>
    </row>
    <row r="413" spans="1:6" ht="12.75" customHeight="1" x14ac:dyDescent="0.2">
      <c r="A413" s="53" t="s">
        <v>608</v>
      </c>
      <c r="B413" s="85" t="s">
        <v>831</v>
      </c>
      <c r="C413" s="50" t="s">
        <v>832</v>
      </c>
      <c r="D413" s="51">
        <f t="shared" ref="D413:E413" si="112">D289+D350</f>
        <v>912831.63000000012</v>
      </c>
      <c r="E413" s="51">
        <f t="shared" si="112"/>
        <v>1107239.01</v>
      </c>
      <c r="F413" s="52">
        <f t="shared" si="81"/>
        <v>121.29717831973022</v>
      </c>
    </row>
    <row r="414" spans="1:6" ht="12.75" customHeight="1" x14ac:dyDescent="0.2">
      <c r="A414" s="53" t="s">
        <v>608</v>
      </c>
      <c r="B414" s="85" t="s">
        <v>833</v>
      </c>
      <c r="C414" s="50" t="s">
        <v>834</v>
      </c>
      <c r="D414" s="51">
        <f t="shared" ref="D414:E414" si="113">IF(D412&gt;=D413,D412-D413,0)</f>
        <v>0</v>
      </c>
      <c r="E414" s="51">
        <f t="shared" si="113"/>
        <v>3112.4599999999627</v>
      </c>
      <c r="F414" s="52" t="str">
        <f t="shared" si="81"/>
        <v>-</v>
      </c>
    </row>
    <row r="415" spans="1:6" ht="12.75" customHeight="1" x14ac:dyDescent="0.2">
      <c r="A415" s="53" t="s">
        <v>608</v>
      </c>
      <c r="B415" s="85" t="s">
        <v>835</v>
      </c>
      <c r="C415" s="50" t="s">
        <v>836</v>
      </c>
      <c r="D415" s="51">
        <f t="shared" ref="D415:E415" si="114">IF(D413&gt;=D412,D413-D412,0)</f>
        <v>1173.7300000000978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1163.3399999999999</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10.39</v>
      </c>
      <c r="F417" s="52" t="str">
        <f t="shared" si="81"/>
        <v>-</v>
      </c>
    </row>
    <row r="418" spans="1:6" ht="12.75" customHeight="1" x14ac:dyDescent="0.2">
      <c r="A418" s="55" t="s">
        <v>842</v>
      </c>
      <c r="B418" s="233" t="s">
        <v>843</v>
      </c>
      <c r="C418" s="56" t="s">
        <v>844</v>
      </c>
      <c r="D418" s="62">
        <f t="shared" ref="D418:E418" si="117">D294+D411</f>
        <v>106.18</v>
      </c>
      <c r="E418" s="62">
        <f t="shared" si="117"/>
        <v>39.82</v>
      </c>
      <c r="F418" s="57">
        <f t="shared" si="81"/>
        <v>37.502354492371445</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911657.9</v>
      </c>
      <c r="E639" s="51">
        <f t="shared" si="180"/>
        <v>1110351.47</v>
      </c>
      <c r="F639" s="52">
        <f t="shared" si="119"/>
        <v>121.79475107932483</v>
      </c>
    </row>
    <row r="640" spans="1:6" ht="12.75" customHeight="1" x14ac:dyDescent="0.2">
      <c r="A640" s="53" t="s">
        <v>608</v>
      </c>
      <c r="B640" s="85" t="s">
        <v>1277</v>
      </c>
      <c r="C640" s="50" t="s">
        <v>1278</v>
      </c>
      <c r="D640" s="51">
        <f t="shared" ref="D640:E640" si="181">D413+D528</f>
        <v>912831.63000000012</v>
      </c>
      <c r="E640" s="51">
        <f t="shared" si="181"/>
        <v>1107239.01</v>
      </c>
      <c r="F640" s="52">
        <f t="shared" si="119"/>
        <v>121.29717831973022</v>
      </c>
    </row>
    <row r="641" spans="1:6" ht="12.75" customHeight="1" x14ac:dyDescent="0.2">
      <c r="A641" s="53" t="s">
        <v>608</v>
      </c>
      <c r="B641" s="85" t="s">
        <v>1279</v>
      </c>
      <c r="C641" s="50" t="s">
        <v>1280</v>
      </c>
      <c r="D641" s="51">
        <f t="shared" ref="D641:E641" si="182">IF(D639&gt;=D640,D639-D640,0)</f>
        <v>0</v>
      </c>
      <c r="E641" s="51">
        <f t="shared" si="182"/>
        <v>3112.4599999999627</v>
      </c>
      <c r="F641" s="52" t="str">
        <f t="shared" si="119"/>
        <v>-</v>
      </c>
    </row>
    <row r="642" spans="1:6" ht="12.75" customHeight="1" x14ac:dyDescent="0.2">
      <c r="A642" s="53" t="s">
        <v>608</v>
      </c>
      <c r="B642" s="85" t="s">
        <v>1281</v>
      </c>
      <c r="C642" s="50" t="s">
        <v>1282</v>
      </c>
      <c r="D642" s="51">
        <f t="shared" ref="D642:E642" si="183">IF(D640&gt;=D639,D640-D639,0)</f>
        <v>1173.7300000000978</v>
      </c>
      <c r="E642" s="51">
        <f t="shared" si="183"/>
        <v>0</v>
      </c>
      <c r="F642" s="52">
        <f t="shared" si="119"/>
        <v>0</v>
      </c>
    </row>
    <row r="643" spans="1:6" ht="24" x14ac:dyDescent="0.2">
      <c r="A643" s="60" t="s">
        <v>1283</v>
      </c>
      <c r="B643" s="85" t="s">
        <v>1284</v>
      </c>
      <c r="C643" s="61" t="s">
        <v>1283</v>
      </c>
      <c r="D643" s="51">
        <f t="shared" ref="D643:E643" si="184">IF(D416-D417+D637-D638&gt;=0,D416-D417+D637-D638,0)</f>
        <v>1163.3399999999999</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10.39</v>
      </c>
      <c r="F644" s="52" t="str">
        <f t="shared" si="119"/>
        <v>-</v>
      </c>
    </row>
    <row r="645" spans="1:6" ht="24" x14ac:dyDescent="0.2">
      <c r="A645" s="53" t="s">
        <v>608</v>
      </c>
      <c r="B645" s="85" t="s">
        <v>1287</v>
      </c>
      <c r="C645" s="50" t="s">
        <v>1288</v>
      </c>
      <c r="D645" s="51">
        <f t="shared" ref="D645:E645" si="186">IF(D641+D643-D642-D644&gt;=0,D641+D643-D642-D644,0)</f>
        <v>0</v>
      </c>
      <c r="E645" s="51">
        <f t="shared" si="186"/>
        <v>3102.0699999999629</v>
      </c>
      <c r="F645" s="52" t="str">
        <f t="shared" si="119"/>
        <v>-</v>
      </c>
    </row>
    <row r="646" spans="1:6" ht="24" x14ac:dyDescent="0.2">
      <c r="A646" s="53" t="s">
        <v>608</v>
      </c>
      <c r="B646" s="85" t="s">
        <v>1289</v>
      </c>
      <c r="C646" s="50" t="s">
        <v>1290</v>
      </c>
      <c r="D646" s="51">
        <f t="shared" ref="D646:E646" si="187">IF(D642+D644-D641-D643&gt;=0,D642+D644-D641-D643,0)</f>
        <v>10.390000000097871</v>
      </c>
      <c r="E646" s="51">
        <f t="shared" si="187"/>
        <v>0</v>
      </c>
      <c r="F646" s="52">
        <f t="shared" si="119"/>
        <v>0</v>
      </c>
    </row>
    <row r="647" spans="1:6" ht="24" x14ac:dyDescent="0.2">
      <c r="A647" s="55" t="s">
        <v>1291</v>
      </c>
      <c r="B647" s="233" t="s">
        <v>1292</v>
      </c>
      <c r="C647" s="56" t="s">
        <v>1291</v>
      </c>
      <c r="D647" s="243">
        <v>72506.210000000006</v>
      </c>
      <c r="E647" s="243">
        <v>88261.04</v>
      </c>
      <c r="F647" s="57">
        <f t="shared" si="119"/>
        <v>121.72893880400035</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12189.72</v>
      </c>
      <c r="E649" s="242">
        <v>6653.41</v>
      </c>
      <c r="F649" s="52">
        <f t="shared" ref="F649:F724" si="188">IF(D649&lt;&gt;0,IF(E649/D649&gt;=100,"&gt;&gt;100",E649/D649*100),"-")</f>
        <v>54.582139704603549</v>
      </c>
    </row>
    <row r="650" spans="1:6" ht="12.75" customHeight="1" x14ac:dyDescent="0.2">
      <c r="A650" s="53" t="s">
        <v>1296</v>
      </c>
      <c r="B650" s="85" t="s">
        <v>1297</v>
      </c>
      <c r="C650" s="50" t="s">
        <v>1296</v>
      </c>
      <c r="D650" s="242">
        <v>127673.76</v>
      </c>
      <c r="E650" s="242">
        <v>187739.41</v>
      </c>
      <c r="F650" s="52">
        <f t="shared" si="188"/>
        <v>147.04619805980494</v>
      </c>
    </row>
    <row r="651" spans="1:6" ht="12.75" customHeight="1" x14ac:dyDescent="0.2">
      <c r="A651" s="53" t="s">
        <v>1298</v>
      </c>
      <c r="B651" s="85" t="s">
        <v>1299</v>
      </c>
      <c r="C651" s="50" t="s">
        <v>1298</v>
      </c>
      <c r="D651" s="242">
        <v>133210.07</v>
      </c>
      <c r="E651" s="242">
        <v>184566.99</v>
      </c>
      <c r="F651" s="52">
        <f t="shared" si="188"/>
        <v>138.55333159122279</v>
      </c>
    </row>
    <row r="652" spans="1:6" ht="24" x14ac:dyDescent="0.2">
      <c r="A652" s="53">
        <v>11</v>
      </c>
      <c r="B652" s="85" t="s">
        <v>1300</v>
      </c>
      <c r="C652" s="50" t="s">
        <v>1301</v>
      </c>
      <c r="D652" s="51">
        <f t="shared" ref="D652:E652" si="189">+D649+D650-D651</f>
        <v>6653.4099999999744</v>
      </c>
      <c r="E652" s="51">
        <f t="shared" si="189"/>
        <v>9825.8300000000163</v>
      </c>
      <c r="F652" s="52">
        <f t="shared" si="188"/>
        <v>147.68111389498097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58</v>
      </c>
      <c r="E654" s="262">
        <v>57</v>
      </c>
      <c r="F654" s="52">
        <f t="shared" si="188"/>
        <v>98.275862068965509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44</v>
      </c>
      <c r="F656" s="52">
        <f t="shared" si="188"/>
        <v>102.32558139534885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796035.14</v>
      </c>
      <c r="E675" s="242">
        <v>925795.59</v>
      </c>
      <c r="F675" s="52">
        <f t="shared" si="188"/>
        <v>116.30084445769566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530.89</v>
      </c>
      <c r="E677" s="242">
        <v>4661.12</v>
      </c>
      <c r="F677" s="52">
        <f t="shared" si="188"/>
        <v>877.9822562112679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1011.15</v>
      </c>
      <c r="E710" s="242">
        <v>147.96</v>
      </c>
      <c r="F710" s="52">
        <f t="shared" si="188"/>
        <v>14.632843791722298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2222.2399999999998</v>
      </c>
      <c r="F716" s="52" t="str">
        <f t="shared" si="188"/>
        <v>-</v>
      </c>
    </row>
    <row r="717" spans="1:6" ht="12.75" customHeight="1" x14ac:dyDescent="0.2">
      <c r="A717" s="53">
        <v>31215</v>
      </c>
      <c r="B717" s="85" t="s">
        <v>1413</v>
      </c>
      <c r="C717" s="50" t="s">
        <v>1414</v>
      </c>
      <c r="D717" s="242">
        <v>1815.76</v>
      </c>
      <c r="E717" s="242">
        <v>1976.67</v>
      </c>
      <c r="F717" s="52">
        <f t="shared" si="188"/>
        <v>108.86185398951405</v>
      </c>
    </row>
    <row r="718" spans="1:6" ht="12.75" customHeight="1" x14ac:dyDescent="0.2">
      <c r="A718" s="53">
        <v>32121</v>
      </c>
      <c r="B718" s="85" t="s">
        <v>1415</v>
      </c>
      <c r="C718" s="50" t="s">
        <v>1416</v>
      </c>
      <c r="D718" s="242">
        <v>20607.68</v>
      </c>
      <c r="E718" s="310">
        <v>23596.52</v>
      </c>
      <c r="F718" s="52">
        <f t="shared" si="188"/>
        <v>114.50352489945497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3226.49</v>
      </c>
      <c r="E720" s="242">
        <v>3210.95</v>
      </c>
      <c r="F720" s="52">
        <f t="shared" si="188"/>
        <v>99.518362059079678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1089.8900000000001</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390.44</v>
      </c>
      <c r="E726" s="242">
        <v>401.83</v>
      </c>
      <c r="F726" s="52">
        <f t="shared" si="190"/>
        <v>102.91722159614794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132.72</v>
      </c>
      <c r="E829" s="242">
        <v>0</v>
      </c>
      <c r="F829" s="52">
        <f t="shared" si="190"/>
        <v>0</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14" workbookViewId="0">
      <selection activeCell="D246" sqref="D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349634</v>
      </c>
      <c r="E6" s="229">
        <f t="shared" si="0"/>
        <v>358570.5</v>
      </c>
      <c r="F6" s="230">
        <f t="shared" ref="F6:F260" si="1">IF(D6&gt;0,IF(E6/D6&gt;=100,"&gt;&gt;100",E6/D6*100),"-")</f>
        <v>102.55595851662022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263508.65000000002</v>
      </c>
      <c r="E7" s="104">
        <f t="shared" si="2"/>
        <v>255616.68000000002</v>
      </c>
      <c r="F7" s="93">
        <f t="shared" si="1"/>
        <v>97.005043287952788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392.86</v>
      </c>
      <c r="E10" s="247">
        <v>392.86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392.86</v>
      </c>
      <c r="E11" s="247">
        <v>392.86</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260555.57</v>
      </c>
      <c r="E12" s="104">
        <f t="shared" si="3"/>
        <v>242209.39</v>
      </c>
      <c r="F12" s="93">
        <f t="shared" si="1"/>
        <v>92.958822565182544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188710.14</v>
      </c>
      <c r="E13" s="104">
        <f t="shared" si="4"/>
        <v>181772.47999999998</v>
      </c>
      <c r="F13" s="93">
        <f t="shared" si="1"/>
        <v>96.323642174183107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555012.61</v>
      </c>
      <c r="E15" s="247">
        <v>555012.61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366302.47</v>
      </c>
      <c r="E18" s="247">
        <v>373240.13</v>
      </c>
      <c r="F18" s="93">
        <f t="shared" si="1"/>
        <v>101.89397030273916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20065.959999999992</v>
      </c>
      <c r="E19" s="104">
        <f t="shared" si="5"/>
        <v>9343.0000000000291</v>
      </c>
      <c r="F19" s="93">
        <f t="shared" si="1"/>
        <v>46.561440369661021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59237.05</v>
      </c>
      <c r="E20" s="247">
        <v>59237.05</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1447.13</v>
      </c>
      <c r="E21" s="247">
        <v>1447.13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37683</v>
      </c>
      <c r="E22" s="247">
        <v>38027.949999999997</v>
      </c>
      <c r="F22" s="93">
        <f t="shared" si="1"/>
        <v>100.91539951702357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6721.94</v>
      </c>
      <c r="E25" s="247">
        <v>6721.94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125235.87</v>
      </c>
      <c r="E26" s="247">
        <v>125568.26</v>
      </c>
      <c r="F26" s="93">
        <f t="shared" si="1"/>
        <v>100.26541117972032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210259.03</v>
      </c>
      <c r="E28" s="247">
        <v>221659.33</v>
      </c>
      <c r="F28" s="93">
        <f t="shared" si="1"/>
        <v>105.42202634531318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51779.47</v>
      </c>
      <c r="E35" s="104">
        <f t="shared" si="7"/>
        <v>51093.91</v>
      </c>
      <c r="F35" s="93">
        <f t="shared" si="1"/>
        <v>98.676000353035676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51779.47</v>
      </c>
      <c r="E36" s="247">
        <v>51093.91</v>
      </c>
      <c r="F36" s="93">
        <f t="shared" si="1"/>
        <v>98.676000353035676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680.46</v>
      </c>
      <c r="E47" s="247">
        <v>689.65</v>
      </c>
      <c r="F47" s="93">
        <f t="shared" si="1"/>
        <v>101.35055697616318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680.46</v>
      </c>
      <c r="E50" s="247">
        <v>689.65</v>
      </c>
      <c r="F50" s="93">
        <f t="shared" si="1"/>
        <v>101.35055697616318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76695.600000000006</v>
      </c>
      <c r="E53" s="247"/>
      <c r="F53" s="93">
        <f t="shared" si="1"/>
        <v>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76695.600000000006</v>
      </c>
      <c r="E55" s="247"/>
      <c r="F55" s="93">
        <f t="shared" si="1"/>
        <v>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2953.08</v>
      </c>
      <c r="E56" s="104">
        <f t="shared" si="11"/>
        <v>13407.29</v>
      </c>
      <c r="F56" s="93">
        <f t="shared" si="1"/>
        <v>454.0103891530199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2953.08</v>
      </c>
      <c r="E57" s="247">
        <v>13407.29</v>
      </c>
      <c r="F57" s="93">
        <f t="shared" si="1"/>
        <v>454.0103891530199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86125.35</v>
      </c>
      <c r="E68" s="104">
        <f t="shared" si="13"/>
        <v>102953.81999999999</v>
      </c>
      <c r="F68" s="93">
        <f t="shared" si="1"/>
        <v>119.53950840257832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6653.41</v>
      </c>
      <c r="E69" s="104">
        <f t="shared" si="14"/>
        <v>9825.83</v>
      </c>
      <c r="F69" s="93">
        <f t="shared" si="1"/>
        <v>147.68111389498017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6653.41</v>
      </c>
      <c r="E70" s="104">
        <f t="shared" si="15"/>
        <v>9825.83</v>
      </c>
      <c r="F70" s="93">
        <f t="shared" si="1"/>
        <v>147.68111389498017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6653.41</v>
      </c>
      <c r="E72" s="247">
        <v>9825.83</v>
      </c>
      <c r="F72" s="93">
        <f t="shared" si="1"/>
        <v>147.68111389498017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6925.93</v>
      </c>
      <c r="E78" s="104">
        <f>E79+SUM(E82:E84)-E85+E86</f>
        <v>4827.1499999999996</v>
      </c>
      <c r="F78" s="93">
        <f t="shared" si="1"/>
        <v>69.696777183713948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935.83</v>
      </c>
      <c r="E84" s="247">
        <v>224.94</v>
      </c>
      <c r="F84" s="93">
        <f t="shared" si="1"/>
        <v>24.036416870585466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5990.1</v>
      </c>
      <c r="E86" s="247">
        <v>4602.21</v>
      </c>
      <c r="F86" s="93">
        <f t="shared" si="1"/>
        <v>76.830269945409924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39.799999999999997</v>
      </c>
      <c r="E146" s="104">
        <f t="shared" si="26"/>
        <v>39.800000000000004</v>
      </c>
      <c r="F146" s="93">
        <f t="shared" si="1"/>
        <v>100.00000000000003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106.16</v>
      </c>
      <c r="E159" s="247">
        <v>79.62</v>
      </c>
      <c r="F159" s="93">
        <f t="shared" si="1"/>
        <v>75.000000000000014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66.36</v>
      </c>
      <c r="E163" s="247">
        <v>39.82</v>
      </c>
      <c r="F163" s="93">
        <f t="shared" si="1"/>
        <v>60.006027727546716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72506.210000000006</v>
      </c>
      <c r="E170" s="104">
        <f t="shared" si="29"/>
        <v>88261.04</v>
      </c>
      <c r="F170" s="93">
        <f t="shared" si="1"/>
        <v>121.72893880400035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195</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72311.210000000006</v>
      </c>
      <c r="E173" s="247">
        <v>88261.04</v>
      </c>
      <c r="F173" s="93">
        <f t="shared" si="1"/>
        <v>122.05720247247969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349634</v>
      </c>
      <c r="E175" s="104">
        <f t="shared" si="30"/>
        <v>358570.5</v>
      </c>
      <c r="F175" s="93">
        <f t="shared" si="1"/>
        <v>102.55595851662022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86036.010000000009</v>
      </c>
      <c r="E176" s="104">
        <f t="shared" si="31"/>
        <v>99752.01999999999</v>
      </c>
      <c r="F176" s="93">
        <f t="shared" si="1"/>
        <v>115.94217351548495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85143.85</v>
      </c>
      <c r="E177" s="104">
        <f t="shared" si="32"/>
        <v>99251.349999999991</v>
      </c>
      <c r="F177" s="93">
        <f t="shared" si="1"/>
        <v>116.56901819685154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72234.100000000006</v>
      </c>
      <c r="E178" s="247">
        <v>88286.37</v>
      </c>
      <c r="F178" s="93">
        <f t="shared" si="1"/>
        <v>122.2225652427316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6078.32</v>
      </c>
      <c r="E179" s="247">
        <v>6321.31</v>
      </c>
      <c r="F179" s="93">
        <f t="shared" si="1"/>
        <v>103.99765066663159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62.81</v>
      </c>
      <c r="E180" s="104">
        <f t="shared" si="33"/>
        <v>56.29</v>
      </c>
      <c r="F180" s="93">
        <f t="shared" si="1"/>
        <v>89.619487342779806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62.81</v>
      </c>
      <c r="E183" s="247">
        <v>56.29</v>
      </c>
      <c r="F183" s="93">
        <f t="shared" si="1"/>
        <v>89.619487342779806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6768.62</v>
      </c>
      <c r="E188" s="247">
        <v>4587.38</v>
      </c>
      <c r="F188" s="93">
        <f t="shared" si="1"/>
        <v>67.774228720182251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270.08999999999997</v>
      </c>
      <c r="E189" s="247">
        <v>104.56</v>
      </c>
      <c r="F189" s="93">
        <f t="shared" si="1"/>
        <v>38.71302158539747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622.07000000000005</v>
      </c>
      <c r="E234" s="104">
        <f t="shared" si="40"/>
        <v>396.11</v>
      </c>
      <c r="F234" s="93">
        <f t="shared" si="1"/>
        <v>63.676113620653616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622.07000000000005</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396.11</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263597.99</v>
      </c>
      <c r="E237" s="104">
        <f t="shared" si="41"/>
        <v>258818.48</v>
      </c>
      <c r="F237" s="93">
        <f t="shared" si="1"/>
        <v>98.186818495846666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263568.56</v>
      </c>
      <c r="E238" s="104">
        <f t="shared" si="42"/>
        <v>255676.59</v>
      </c>
      <c r="F238" s="93">
        <f t="shared" si="1"/>
        <v>97.005724051457435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263568.56</v>
      </c>
      <c r="E239" s="104">
        <f t="shared" si="43"/>
        <v>255676.59</v>
      </c>
      <c r="F239" s="93">
        <f t="shared" si="1"/>
        <v>97.005724051457435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263568.56</v>
      </c>
      <c r="E240" s="247">
        <v>255676.59</v>
      </c>
      <c r="F240" s="93">
        <f t="shared" si="1"/>
        <v>97.005724051457435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-10.389999999999986</v>
      </c>
      <c r="E245" s="104">
        <f t="shared" si="45"/>
        <v>3102.0699999999997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926.03</v>
      </c>
      <c r="E246" s="104">
        <f t="shared" si="46"/>
        <v>3845.87</v>
      </c>
      <c r="F246" s="93">
        <f t="shared" si="1"/>
        <v>415.30727946178854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926.03</v>
      </c>
      <c r="E247" s="247">
        <v>3845.87</v>
      </c>
      <c r="F247" s="93">
        <f t="shared" si="1"/>
        <v>415.30727946178854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936.42</v>
      </c>
      <c r="E250" s="104">
        <f t="shared" si="47"/>
        <v>743.8</v>
      </c>
      <c r="F250" s="93">
        <f t="shared" si="1"/>
        <v>79.43017022276328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936.42</v>
      </c>
      <c r="E252" s="247">
        <v>743.8</v>
      </c>
      <c r="F252" s="93">
        <f t="shared" si="1"/>
        <v>79.43017022276328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39.82</v>
      </c>
      <c r="E255" s="247">
        <v>39.82</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22365.35</v>
      </c>
      <c r="E259" s="104">
        <f t="shared" si="49"/>
        <v>42768.89</v>
      </c>
      <c r="F259" s="93">
        <f t="shared" si="1"/>
        <v>191.22835099830766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22365.35</v>
      </c>
      <c r="E260" s="248">
        <v>42768.89</v>
      </c>
      <c r="F260" s="97">
        <f t="shared" si="1"/>
        <v>191.22835099830766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106.16</v>
      </c>
      <c r="E264" s="247">
        <v>79.62</v>
      </c>
      <c r="F264" s="93">
        <f t="shared" si="50"/>
        <v>75.000000000000014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5990.1</v>
      </c>
      <c r="E268" s="247">
        <v>4602.21</v>
      </c>
      <c r="F268" s="93">
        <f t="shared" si="50"/>
        <v>76.830269945409924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360.68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85143.85</v>
      </c>
      <c r="E288" s="247">
        <v>98890.67</v>
      </c>
      <c r="F288" s="93">
        <f t="shared" si="50"/>
        <v>116.14540568696387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23.31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270.08999999999997</v>
      </c>
      <c r="E290" s="247">
        <v>81.25</v>
      </c>
      <c r="F290" s="93">
        <f t="shared" si="50"/>
        <v>30.082565070902294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6768.62</v>
      </c>
      <c r="E302" s="247">
        <v>4587.38</v>
      </c>
      <c r="F302" s="93">
        <f t="shared" si="50"/>
        <v>67.774228720182251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2" sqref="E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912831.63</v>
      </c>
      <c r="E114" s="81">
        <f t="shared" si="22"/>
        <v>1107239.01</v>
      </c>
      <c r="F114" s="63">
        <f t="shared" si="1"/>
        <v>121.29717831973022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912831.63</v>
      </c>
      <c r="E118" s="81">
        <f t="shared" si="24"/>
        <v>1107239.01</v>
      </c>
      <c r="F118" s="63">
        <f t="shared" si="1"/>
        <v>121.29717831973022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912831.63</v>
      </c>
      <c r="E120" s="249">
        <v>1107239.01</v>
      </c>
      <c r="F120" s="63">
        <f t="shared" si="1"/>
        <v>121.29717831973022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912831.63</v>
      </c>
      <c r="E141" s="106">
        <f t="shared" si="28"/>
        <v>1107239.01</v>
      </c>
      <c r="F141" s="82">
        <f t="shared" si="1"/>
        <v>121.29717831973022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7" sqref="D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13.26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13.26</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13.26</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13.26</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85413.94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1128751.4200000002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4775.6400000000003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1110091.1900000002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951886.74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155408.63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538.37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2257.4499999999998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13884.59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1114809.45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6936.96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1093822.3699999999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935834.47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155185.56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544.89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2257.4499999999998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14050.12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99355.910000000149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451.68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67.69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67.69</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360.68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360.68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360.68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23.31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23.31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98904.23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98822.98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81.25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8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17499</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Srednja strukovna skola</cp:lastModifiedBy>
  <cp:lastPrinted>2024-01-27T12:04:35Z</cp:lastPrinted>
  <dcterms:created xsi:type="dcterms:W3CDTF">2022-04-01T05:14:30Z</dcterms:created>
  <dcterms:modified xsi:type="dcterms:W3CDTF">2024-01-30T08:34:33Z</dcterms:modified>
</cp:coreProperties>
</file>